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Password="CD91" lockStructure="1" lockWindows="1"/>
  <bookViews>
    <workbookView xWindow="0" yWindow="0" windowWidth="28800" windowHeight="12660" tabRatio="629"/>
  </bookViews>
  <sheets>
    <sheet name="Výd. 2014" sheetId="23" r:id="rId1"/>
    <sheet name="Výd. 2015" sheetId="22" r:id="rId2"/>
    <sheet name="Výd. 2016" sheetId="21" r:id="rId3"/>
    <sheet name="Výd. 2017" sheetId="20" r:id="rId4"/>
    <sheet name="Výd. 2018" sheetId="19" r:id="rId5"/>
    <sheet name="Výd. 2019" sheetId="18" r:id="rId6"/>
    <sheet name="Výd. 2020" sheetId="17" r:id="rId7"/>
    <sheet name="Výd. 2021" sheetId="16" r:id="rId8"/>
    <sheet name="Výd. 2022" sheetId="15" r:id="rId9"/>
    <sheet name="Výd. 2023" sheetId="3" r:id="rId10"/>
    <sheet name="∑∑ Oprávnené výdavky" sheetId="24" r:id="rId11"/>
  </sheets>
  <definedNames>
    <definedName name="druh_vydavku" localSheetId="0">'Výd. 2014'!$W$1:$W$2</definedName>
    <definedName name="druh_vydavku" localSheetId="1">'Výd. 2015'!$W$1:$W$2</definedName>
    <definedName name="druh_vydavku" localSheetId="2">'Výd. 2016'!$W$1:$W$2</definedName>
    <definedName name="druh_vydavku" localSheetId="3">'Výd. 2017'!$W$1:$W$2</definedName>
    <definedName name="druh_vydavku" localSheetId="4">'Výd. 2018'!$W$1:$W$2</definedName>
    <definedName name="druh_vydavku" localSheetId="5">'Výd. 2019'!$W$1:$W$2</definedName>
    <definedName name="druh_vydavku" localSheetId="6">'Výd. 2020'!$W$1:$W$2</definedName>
    <definedName name="druh_vydavku" localSheetId="7">'Výd. 2021'!$W$1:$W$2</definedName>
    <definedName name="druh_vydavku" localSheetId="8">'Výd. 2022'!$W$1:$W$2</definedName>
    <definedName name="druh_vydavku">'Výd. 2023'!$W$1:$W$2</definedName>
    <definedName name="Marketing" localSheetId="0">'Výd. 2014'!$Y$17</definedName>
    <definedName name="Marketing" localSheetId="1">'Výd. 2015'!$Y$17</definedName>
    <definedName name="Marketing" localSheetId="2">'Výd. 2016'!$Y$17</definedName>
    <definedName name="Marketing" localSheetId="3">'Výd. 2017'!$Y$17</definedName>
    <definedName name="Marketing" localSheetId="4">'Výd. 2018'!$Y$17</definedName>
    <definedName name="Marketing" localSheetId="5">'Výd. 2019'!$Y$17</definedName>
    <definedName name="Marketing" localSheetId="6">'Výd. 2020'!$Y$17</definedName>
    <definedName name="Marketing" localSheetId="7">'Výd. 2021'!$Y$17</definedName>
    <definedName name="Marketing" localSheetId="8">'Výd. 2022'!$Y$17</definedName>
    <definedName name="Marketing">'Výd. 2023'!$Y$17</definedName>
    <definedName name="Marketing11" localSheetId="0">'Výd. 2014'!$Y$64:$Y$65</definedName>
    <definedName name="Marketing11" localSheetId="1">'Výd. 2015'!$Y$64:$Y$65</definedName>
    <definedName name="Marketing11" localSheetId="2">'Výd. 2016'!$Y$64:$Y$65</definedName>
    <definedName name="Marketing11" localSheetId="3">'Výd. 2017'!$Y$64:$Y$65</definedName>
    <definedName name="Marketing11" localSheetId="4">'Výd. 2018'!$Y$64:$Y$65</definedName>
    <definedName name="Marketing11" localSheetId="5">'Výd. 2019'!$Y$64:$Y$65</definedName>
    <definedName name="Marketing11" localSheetId="6">'Výd. 2020'!$Y$64:$Y$65</definedName>
    <definedName name="Marketing11" localSheetId="7">'Výd. 2021'!$Y$64:$Y$65</definedName>
    <definedName name="Marketing11" localSheetId="8">'Výd. 2022'!$Y$64:$Y$65</definedName>
    <definedName name="Marketing11">'Výd. 2023'!$Y$64:$Y$65</definedName>
    <definedName name="priamy" localSheetId="0">'Výd. 2014'!$W$1</definedName>
    <definedName name="priamy" localSheetId="1">'Výd. 2015'!$W$1</definedName>
    <definedName name="priamy" localSheetId="2">'Výd. 2016'!$W$1</definedName>
    <definedName name="priamy" localSheetId="3">'Výd. 2017'!$W$1</definedName>
    <definedName name="priamy" localSheetId="4">'Výd. 2018'!$W$1</definedName>
    <definedName name="priamy" localSheetId="5">'Výd. 2019'!$W$1</definedName>
    <definedName name="priamy" localSheetId="6">'Výd. 2020'!$W$1</definedName>
    <definedName name="priamy" localSheetId="7">'Výd. 2021'!$W$1</definedName>
    <definedName name="priamy" localSheetId="8">'Výd. 2022'!$W$1</definedName>
    <definedName name="priamy">'Výd. 2023'!$W$1</definedName>
    <definedName name="Produktivita15" localSheetId="0">'Výd. 2014'!$Y$43:$Y$45</definedName>
    <definedName name="Produktivita15" localSheetId="1">'Výd. 2015'!$Y$43:$Y$45</definedName>
    <definedName name="Produktivita15" localSheetId="2">'Výd. 2016'!$Y$43:$Y$45</definedName>
    <definedName name="Produktivita15" localSheetId="3">'Výd. 2017'!$Y$43:$Y$45</definedName>
    <definedName name="Produktivita15" localSheetId="4">'Výd. 2018'!$Y$43:$Y$45</definedName>
    <definedName name="Produktivita15" localSheetId="5">'Výd. 2019'!$Y$43:$Y$45</definedName>
    <definedName name="Produktivita15" localSheetId="6">'Výd. 2020'!$Y$43:$Y$45</definedName>
    <definedName name="Produktivita15" localSheetId="7">'Výd. 2021'!$Y$43:$Y$45</definedName>
    <definedName name="Produktivita15" localSheetId="8">'Výd. 2022'!$Y$43:$Y$45</definedName>
    <definedName name="Produktivita15">'Výd. 2023'!$Y$43:$Y$45</definedName>
    <definedName name="Produktivita16" localSheetId="0">'Výd. 2014'!$Y$47:$Y$51</definedName>
    <definedName name="Produktivita16" localSheetId="1">'Výd. 2015'!$Y$47:$Y$51</definedName>
    <definedName name="Produktivita16" localSheetId="2">'Výd. 2016'!$Y$47:$Y$51</definedName>
    <definedName name="Produktivita16" localSheetId="3">'Výd. 2017'!$Y$47:$Y$51</definedName>
    <definedName name="Produktivita16" localSheetId="4">'Výd. 2018'!$Y$47:$Y$51</definedName>
    <definedName name="Produktivita16" localSheetId="5">'Výd. 2019'!$Y$47:$Y$51</definedName>
    <definedName name="Produktivita16" localSheetId="6">'Výd. 2020'!$Y$47:$Y$51</definedName>
    <definedName name="Produktivita16" localSheetId="7">'Výd. 2021'!$Y$47:$Y$51</definedName>
    <definedName name="Produktivita16" localSheetId="8">'Výd. 2022'!$Y$47:$Y$51</definedName>
    <definedName name="Produktivita16">'Výd. 2023'!$Y$47:$Y$51</definedName>
    <definedName name="Produktivne1" localSheetId="0">'Výd. 2014'!$Y$7:$Y$12</definedName>
    <definedName name="Produktivne1" localSheetId="1">'Výd. 2015'!$Y$7:$Y$12</definedName>
    <definedName name="Produktivne1" localSheetId="2">'Výd. 2016'!$Y$7:$Y$12</definedName>
    <definedName name="Produktivne1" localSheetId="3">'Výd. 2017'!$Y$7:$Y$12</definedName>
    <definedName name="Produktivne1" localSheetId="4">'Výd. 2018'!$Y$7:$Y$12</definedName>
    <definedName name="Produktivne1" localSheetId="5">'Výd. 2019'!$Y$7:$Y$12</definedName>
    <definedName name="Produktivne1" localSheetId="6">'Výd. 2020'!$Y$7:$Y$12</definedName>
    <definedName name="Produktivne1" localSheetId="7">'Výd. 2021'!$Y$7:$Y$12</definedName>
    <definedName name="Produktivne1" localSheetId="8">'Výd. 2022'!$Y$7:$Y$12</definedName>
    <definedName name="Produktivne1">'Výd. 2023'!$Y$7:$Y$12</definedName>
    <definedName name="Produktivne11" localSheetId="0">'Výd. 2014'!$Y$23:$Y$28</definedName>
    <definedName name="Produktivne11" localSheetId="1">'Výd. 2015'!$Y$23:$Y$28</definedName>
    <definedName name="Produktivne11" localSheetId="2">'Výd. 2016'!$Y$23:$Y$28</definedName>
    <definedName name="Produktivne11" localSheetId="3">'Výd. 2017'!$Y$23:$Y$28</definedName>
    <definedName name="Produktivne11" localSheetId="4">'Výd. 2018'!$Y$23:$Y$28</definedName>
    <definedName name="Produktivne11" localSheetId="5">'Výd. 2019'!$Y$23:$Y$28</definedName>
    <definedName name="Produktivne11" localSheetId="6">'Výd. 2020'!$Y$23:$Y$28</definedName>
    <definedName name="Produktivne11" localSheetId="7">'Výd. 2021'!$Y$23:$Y$28</definedName>
    <definedName name="Produktivne11" localSheetId="8">'Výd. 2022'!$Y$23:$Y$28</definedName>
    <definedName name="Produktivne11">'Výd. 2023'!$Y$23:$Y$28</definedName>
    <definedName name="Produktivne12" localSheetId="0">'Výd. 2014'!$Y$30:$Y$35</definedName>
    <definedName name="Produktivne12" localSheetId="1">'Výd. 2015'!$Y$30:$Y$35</definedName>
    <definedName name="Produktivne12" localSheetId="2">'Výd. 2016'!$Y$30:$Y$35</definedName>
    <definedName name="Produktivne12" localSheetId="3">'Výd. 2017'!$Y$30:$Y$35</definedName>
    <definedName name="Produktivne12" localSheetId="4">'Výd. 2018'!$Y$30:$Y$35</definedName>
    <definedName name="Produktivne12" localSheetId="5">'Výd. 2019'!$Y$30:$Y$35</definedName>
    <definedName name="Produktivne12" localSheetId="6">'Výd. 2020'!$Y$30:$Y$35</definedName>
    <definedName name="Produktivne12" localSheetId="7">'Výd. 2021'!$Y$30:$Y$35</definedName>
    <definedName name="Produktivne12" localSheetId="8">'Výd. 2022'!$Y$30:$Y$35</definedName>
    <definedName name="Produktivne12">'Výd. 2023'!$Y$30:$Y$35</definedName>
    <definedName name="Produktivne13" localSheetId="0">'Výd. 2014'!$Y$37:$Y$41</definedName>
    <definedName name="Produktivne13" localSheetId="1">'Výd. 2015'!$Y$37:$Y$41</definedName>
    <definedName name="Produktivne13" localSheetId="2">'Výd. 2016'!$Y$37:$Y$41</definedName>
    <definedName name="Produktivne13" localSheetId="3">'Výd. 2017'!$Y$37:$Y$41</definedName>
    <definedName name="Produktivne13" localSheetId="4">'Výd. 2018'!$Y$37:$Y$41</definedName>
    <definedName name="Produktivne13" localSheetId="5">'Výd. 2019'!$Y$37:$Y$41</definedName>
    <definedName name="Produktivne13" localSheetId="6">'Výd. 2020'!$Y$37:$Y$41</definedName>
    <definedName name="Produktivne13" localSheetId="7">'Výd. 2021'!$Y$37:$Y$41</definedName>
    <definedName name="Produktivne13" localSheetId="8">'Výd. 2022'!$Y$37:$Y$41</definedName>
    <definedName name="Produktivne13">'Výd. 2023'!$Y$37:$Y$41</definedName>
    <definedName name="Produktivne14" localSheetId="0">'Výd. 2014'!$Y$47:$Y$51</definedName>
    <definedName name="Produktivne14" localSheetId="1">'Výd. 2015'!$Y$47:$Y$51</definedName>
    <definedName name="Produktivne14" localSheetId="2">'Výd. 2016'!$Y$47:$Y$51</definedName>
    <definedName name="Produktivne14" localSheetId="3">'Výd. 2017'!$Y$47:$Y$51</definedName>
    <definedName name="Produktivne14" localSheetId="4">'Výd. 2018'!$Y$47:$Y$51</definedName>
    <definedName name="Produktivne14" localSheetId="5">'Výd. 2019'!$Y$47:$Y$51</definedName>
    <definedName name="Produktivne14" localSheetId="6">'Výd. 2020'!$Y$47:$Y$51</definedName>
    <definedName name="Produktivne14" localSheetId="7">'Výd. 2021'!$Y$47:$Y$51</definedName>
    <definedName name="Produktivne14" localSheetId="8">'Výd. 2022'!$Y$47:$Y$51</definedName>
    <definedName name="Produktivne14">'Výd. 2023'!$Y$47:$Y$51</definedName>
    <definedName name="Produktivne2" localSheetId="0">'Výd. 2014'!$Y$14:$Y$15</definedName>
    <definedName name="Produktivne2" localSheetId="1">'Výd. 2015'!$Y$14:$Y$15</definedName>
    <definedName name="Produktivne2" localSheetId="2">'Výd. 2016'!$Y$14:$Y$15</definedName>
    <definedName name="Produktivne2" localSheetId="3">'Výd. 2017'!$Y$14:$Y$15</definedName>
    <definedName name="Produktivne2" localSheetId="4">'Výd. 2018'!$Y$14:$Y$15</definedName>
    <definedName name="Produktivne2" localSheetId="5">'Výd. 2019'!$Y$14:$Y$15</definedName>
    <definedName name="Produktivne2" localSheetId="6">'Výd. 2020'!$Y$14:$Y$15</definedName>
    <definedName name="Produktivne2" localSheetId="7">'Výd. 2021'!$Y$14:$Y$15</definedName>
    <definedName name="Produktivne2" localSheetId="8">'Výd. 2022'!$Y$14:$Y$15</definedName>
    <definedName name="Produktivne2">'Výd. 2023'!$Y$14:$Y$15</definedName>
    <definedName name="Produktivne22" localSheetId="0">'Výd. 2014'!$Y$53:$Y$55</definedName>
    <definedName name="Produktivne22" localSheetId="1">'Výd. 2015'!$Y$53:$Y$55</definedName>
    <definedName name="Produktivne22" localSheetId="2">'Výd. 2016'!$Y$53:$Y$55</definedName>
    <definedName name="Produktivne22" localSheetId="3">'Výd. 2017'!$Y$53:$Y$55</definedName>
    <definedName name="Produktivne22" localSheetId="4">'Výd. 2018'!$Y$53:$Y$55</definedName>
    <definedName name="Produktivne22" localSheetId="5">'Výd. 2019'!$Y$53:$Y$55</definedName>
    <definedName name="Produktivne22" localSheetId="6">'Výd. 2020'!$Y$53:$Y$55</definedName>
    <definedName name="Produktivne22" localSheetId="7">'Výd. 2021'!$Y$53:$Y$55</definedName>
    <definedName name="Produktivne22" localSheetId="8">'Výd. 2022'!$Y$53:$Y$55</definedName>
    <definedName name="Produktivne22">'Výd. 2023'!$Y$53:$Y$55</definedName>
    <definedName name="Produktivne23" localSheetId="0">'Výd. 2014'!$Y$57:$Y$62</definedName>
    <definedName name="Produktivne23" localSheetId="1">'Výd. 2015'!$Y$57:$Y$62</definedName>
    <definedName name="Produktivne23" localSheetId="2">'Výd. 2016'!$Y$57:$Y$62</definedName>
    <definedName name="Produktivne23" localSheetId="3">'Výd. 2017'!$Y$57:$Y$62</definedName>
    <definedName name="Produktivne23" localSheetId="4">'Výd. 2018'!$Y$57:$Y$62</definedName>
    <definedName name="Produktivne23" localSheetId="5">'Výd. 2019'!$Y$57:$Y$62</definedName>
    <definedName name="Produktivne23" localSheetId="6">'Výd. 2020'!$Y$57:$Y$62</definedName>
    <definedName name="Produktivne23" localSheetId="7">'Výd. 2021'!$Y$57:$Y$62</definedName>
    <definedName name="Produktivne23" localSheetId="8">'Výd. 2022'!$Y$57:$Y$62</definedName>
    <definedName name="Produktivne23">'Výd. 2023'!$Y$57:$Y$62</definedName>
    <definedName name="Spracovanie" localSheetId="0">'Výd. 2014'!$Y$19:$Y$21</definedName>
    <definedName name="Spracovanie" localSheetId="1">'Výd. 2015'!$Y$19:$Y$21</definedName>
    <definedName name="Spracovanie" localSheetId="2">'Výd. 2016'!$Y$19:$Y$21</definedName>
    <definedName name="Spracovanie" localSheetId="3">'Výd. 2017'!$Y$19:$Y$21</definedName>
    <definedName name="Spracovanie" localSheetId="4">'Výd. 2018'!$Y$19:$Y$21</definedName>
    <definedName name="Spracovanie" localSheetId="5">'Výd. 2019'!$Y$19:$Y$21</definedName>
    <definedName name="Spracovanie" localSheetId="6">'Výd. 2020'!$Y$19:$Y$21</definedName>
    <definedName name="Spracovanie" localSheetId="7">'Výd. 2021'!$Y$19:$Y$21</definedName>
    <definedName name="Spracovanie" localSheetId="8">'Výd. 2022'!$Y$19:$Y$21</definedName>
    <definedName name="Spracovanie">'Výd. 2023'!$Y$19:$Y$21</definedName>
    <definedName name="Spracovanie11" localSheetId="0">'Výd. 2014'!$Y$67:$Y$71</definedName>
    <definedName name="Spracovanie11" localSheetId="1">'Výd. 2015'!$Y$67:$Y$71</definedName>
    <definedName name="Spracovanie11" localSheetId="2">'Výd. 2016'!$Y$67:$Y$71</definedName>
    <definedName name="Spracovanie11" localSheetId="3">'Výd. 2017'!$Y$67:$Y$71</definedName>
    <definedName name="Spracovanie11" localSheetId="4">'Výd. 2018'!$Y$67:$Y$71</definedName>
    <definedName name="Spracovanie11" localSheetId="5">'Výd. 2019'!$Y$67:$Y$71</definedName>
    <definedName name="Spracovanie11" localSheetId="6">'Výd. 2020'!$Y$67:$Y$71</definedName>
    <definedName name="Spracovanie11" localSheetId="7">'Výd. 2021'!$Y$67:$Y$71</definedName>
    <definedName name="Spracovanie11" localSheetId="8">'Výd. 2022'!$Y$67:$Y$71</definedName>
    <definedName name="Spracovanie11">'Výd. 2023'!$Y$67:$Y$71</definedName>
    <definedName name="Spracovanie12" localSheetId="0">'Výd. 2014'!$Y$73:$Y$77</definedName>
    <definedName name="Spracovanie12" localSheetId="1">'Výd. 2015'!$Y$73:$Y$77</definedName>
    <definedName name="Spracovanie12" localSheetId="2">'Výd. 2016'!$Y$73:$Y$77</definedName>
    <definedName name="Spracovanie12" localSheetId="3">'Výd. 2017'!$Y$73:$Y$77</definedName>
    <definedName name="Spracovanie12" localSheetId="4">'Výd. 2018'!$Y$73:$Y$77</definedName>
    <definedName name="Spracovanie12" localSheetId="5">'Výd. 2019'!$Y$73:$Y$77</definedName>
    <definedName name="Spracovanie12" localSheetId="6">'Výd. 2020'!$Y$73:$Y$77</definedName>
    <definedName name="Spracovanie12" localSheetId="7">'Výd. 2021'!$Y$73:$Y$77</definedName>
    <definedName name="Spracovanie12" localSheetId="8">'Výd. 2022'!$Y$73:$Y$77</definedName>
    <definedName name="Spracovanie12">'Výd. 2023'!$Y$73:$Y$77</definedName>
    <definedName name="Spracovanie13" localSheetId="0">'Výd. 2014'!$Y$79:$Y$84</definedName>
    <definedName name="Spracovanie13" localSheetId="1">'Výd. 2015'!$Y$79:$Y$84</definedName>
    <definedName name="Spracovanie13" localSheetId="2">'Výd. 2016'!$Y$79:$Y$84</definedName>
    <definedName name="Spracovanie13" localSheetId="3">'Výd. 2017'!$Y$79:$Y$84</definedName>
    <definedName name="Spracovanie13" localSheetId="4">'Výd. 2018'!$Y$79:$Y$84</definedName>
    <definedName name="Spracovanie13" localSheetId="5">'Výd. 2019'!$Y$79:$Y$84</definedName>
    <definedName name="Spracovanie13" localSheetId="6">'Výd. 2020'!$Y$79:$Y$84</definedName>
    <definedName name="Spracovanie13" localSheetId="7">'Výd. 2021'!$Y$79:$Y$84</definedName>
    <definedName name="Spracovanie13" localSheetId="8">'Výd. 2022'!$Y$79:$Y$84</definedName>
    <definedName name="Spracovanie13">'Výd. 2023'!$Y$79:$Y$84</definedName>
  </definedName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4" l="1"/>
  <c r="E6" i="24" l="1"/>
  <c r="W53" i="23"/>
  <c r="V53" i="23"/>
  <c r="U53" i="23"/>
  <c r="T53" i="23"/>
  <c r="S53" i="23"/>
  <c r="O53" i="23"/>
  <c r="N53" i="23"/>
  <c r="Q53" i="23" s="1"/>
  <c r="I53" i="23"/>
  <c r="V52" i="23"/>
  <c r="W52" i="23" s="1"/>
  <c r="U52" i="23"/>
  <c r="T52" i="23"/>
  <c r="S52" i="23"/>
  <c r="O52" i="23"/>
  <c r="N52" i="23"/>
  <c r="Q52" i="23" s="1"/>
  <c r="I52" i="23"/>
  <c r="V51" i="23"/>
  <c r="W51" i="23" s="1"/>
  <c r="U51" i="23"/>
  <c r="T51" i="23"/>
  <c r="S51" i="23"/>
  <c r="Q51" i="23"/>
  <c r="O51" i="23"/>
  <c r="N51" i="23"/>
  <c r="I51" i="23"/>
  <c r="W50" i="23"/>
  <c r="V50" i="23"/>
  <c r="U50" i="23"/>
  <c r="T50" i="23"/>
  <c r="S50" i="23"/>
  <c r="Q50" i="23"/>
  <c r="O50" i="23"/>
  <c r="N50" i="23"/>
  <c r="I50" i="23"/>
  <c r="W49" i="23"/>
  <c r="V49" i="23"/>
  <c r="U49" i="23"/>
  <c r="T49" i="23"/>
  <c r="S49" i="23"/>
  <c r="O49" i="23"/>
  <c r="N49" i="23"/>
  <c r="Q49" i="23" s="1"/>
  <c r="I49" i="23"/>
  <c r="V48" i="23"/>
  <c r="W48" i="23" s="1"/>
  <c r="U48" i="23"/>
  <c r="T48" i="23"/>
  <c r="S48" i="23"/>
  <c r="O48" i="23"/>
  <c r="N48" i="23"/>
  <c r="Q48" i="23" s="1"/>
  <c r="I48" i="23"/>
  <c r="V47" i="23"/>
  <c r="W47" i="23" s="1"/>
  <c r="U47" i="23"/>
  <c r="T47" i="23"/>
  <c r="S47" i="23"/>
  <c r="Q47" i="23"/>
  <c r="O47" i="23"/>
  <c r="N47" i="23"/>
  <c r="I47" i="23"/>
  <c r="W46" i="23"/>
  <c r="V46" i="23"/>
  <c r="U46" i="23"/>
  <c r="T46" i="23"/>
  <c r="S46" i="23"/>
  <c r="Q46" i="23"/>
  <c r="O46" i="23"/>
  <c r="N46" i="23"/>
  <c r="I46" i="23"/>
  <c r="W45" i="23"/>
  <c r="V45" i="23"/>
  <c r="U45" i="23"/>
  <c r="T45" i="23"/>
  <c r="S45" i="23"/>
  <c r="O45" i="23"/>
  <c r="N45" i="23"/>
  <c r="Q45" i="23" s="1"/>
  <c r="I45" i="23"/>
  <c r="V44" i="23"/>
  <c r="W44" i="23" s="1"/>
  <c r="U44" i="23"/>
  <c r="T44" i="23"/>
  <c r="S44" i="23"/>
  <c r="O44" i="23"/>
  <c r="N44" i="23"/>
  <c r="Q44" i="23" s="1"/>
  <c r="I44" i="23"/>
  <c r="V43" i="23"/>
  <c r="W43" i="23" s="1"/>
  <c r="U43" i="23"/>
  <c r="T43" i="23"/>
  <c r="S43" i="23"/>
  <c r="Q43" i="23"/>
  <c r="O43" i="23"/>
  <c r="N43" i="23"/>
  <c r="I43" i="23"/>
  <c r="W42" i="23"/>
  <c r="V42" i="23"/>
  <c r="U42" i="23"/>
  <c r="T42" i="23"/>
  <c r="S42" i="23"/>
  <c r="Q42" i="23"/>
  <c r="O42" i="23"/>
  <c r="N42" i="23"/>
  <c r="I42" i="23"/>
  <c r="W41" i="23"/>
  <c r="V41" i="23"/>
  <c r="U41" i="23"/>
  <c r="T41" i="23"/>
  <c r="S41" i="23"/>
  <c r="O41" i="23"/>
  <c r="N41" i="23"/>
  <c r="Q41" i="23" s="1"/>
  <c r="I41" i="23"/>
  <c r="V40" i="23"/>
  <c r="W40" i="23" s="1"/>
  <c r="U40" i="23"/>
  <c r="T40" i="23"/>
  <c r="S40" i="23"/>
  <c r="O40" i="23"/>
  <c r="N40" i="23"/>
  <c r="Q40" i="23" s="1"/>
  <c r="I40" i="23"/>
  <c r="V39" i="23"/>
  <c r="W39" i="23" s="1"/>
  <c r="U39" i="23"/>
  <c r="T39" i="23"/>
  <c r="S39" i="23"/>
  <c r="Q39" i="23"/>
  <c r="O39" i="23"/>
  <c r="N39" i="23"/>
  <c r="I39" i="23"/>
  <c r="W38" i="23"/>
  <c r="V38" i="23"/>
  <c r="U38" i="23"/>
  <c r="T38" i="23"/>
  <c r="S38" i="23"/>
  <c r="Q38" i="23"/>
  <c r="O38" i="23"/>
  <c r="N38" i="23"/>
  <c r="I38" i="23"/>
  <c r="W37" i="23"/>
  <c r="V37" i="23"/>
  <c r="U37" i="23"/>
  <c r="T37" i="23"/>
  <c r="S37" i="23"/>
  <c r="O37" i="23"/>
  <c r="N37" i="23"/>
  <c r="Q37" i="23" s="1"/>
  <c r="I37" i="23"/>
  <c r="V36" i="23"/>
  <c r="W36" i="23" s="1"/>
  <c r="U36" i="23"/>
  <c r="T36" i="23"/>
  <c r="S36" i="23"/>
  <c r="O36" i="23"/>
  <c r="N36" i="23"/>
  <c r="Q36" i="23" s="1"/>
  <c r="I36" i="23"/>
  <c r="V35" i="23"/>
  <c r="W35" i="23" s="1"/>
  <c r="U35" i="23"/>
  <c r="T35" i="23"/>
  <c r="S35" i="23"/>
  <c r="Q35" i="23"/>
  <c r="O35" i="23"/>
  <c r="N35" i="23"/>
  <c r="I35" i="23"/>
  <c r="W34" i="23"/>
  <c r="V34" i="23"/>
  <c r="U34" i="23"/>
  <c r="T34" i="23"/>
  <c r="S34" i="23"/>
  <c r="Q34" i="23"/>
  <c r="O34" i="23"/>
  <c r="N34" i="23"/>
  <c r="I34" i="23"/>
  <c r="W33" i="23"/>
  <c r="V33" i="23"/>
  <c r="U33" i="23"/>
  <c r="T33" i="23"/>
  <c r="S33" i="23"/>
  <c r="O33" i="23"/>
  <c r="N33" i="23"/>
  <c r="Q33" i="23" s="1"/>
  <c r="I33" i="23"/>
  <c r="V32" i="23"/>
  <c r="W32" i="23" s="1"/>
  <c r="U32" i="23"/>
  <c r="T32" i="23"/>
  <c r="S32" i="23"/>
  <c r="O32" i="23"/>
  <c r="N32" i="23"/>
  <c r="Q32" i="23" s="1"/>
  <c r="I32" i="23"/>
  <c r="V31" i="23"/>
  <c r="W31" i="23" s="1"/>
  <c r="U31" i="23"/>
  <c r="T31" i="23"/>
  <c r="S31" i="23"/>
  <c r="Q31" i="23"/>
  <c r="O31" i="23"/>
  <c r="N31" i="23"/>
  <c r="I31" i="23"/>
  <c r="V30" i="23"/>
  <c r="W30" i="23" s="1"/>
  <c r="U30" i="23"/>
  <c r="T30" i="23"/>
  <c r="S30" i="23"/>
  <c r="O30" i="23"/>
  <c r="N30" i="23"/>
  <c r="Q30" i="23" s="1"/>
  <c r="I30" i="23"/>
  <c r="C17" i="24" s="1"/>
  <c r="E17" i="24" s="1"/>
  <c r="V29" i="23"/>
  <c r="W29" i="23" s="1"/>
  <c r="U29" i="23"/>
  <c r="T29" i="23"/>
  <c r="S29" i="23"/>
  <c r="O29" i="23"/>
  <c r="N29" i="23"/>
  <c r="Q29" i="23" s="1"/>
  <c r="I29" i="23"/>
  <c r="C16" i="24" s="1"/>
  <c r="E16" i="24" s="1"/>
  <c r="V28" i="23"/>
  <c r="W28" i="23" s="1"/>
  <c r="U28" i="23"/>
  <c r="T28" i="23"/>
  <c r="S28" i="23"/>
  <c r="O28" i="23"/>
  <c r="N28" i="23"/>
  <c r="Q28" i="23" s="1"/>
  <c r="I28" i="23"/>
  <c r="C15" i="24" s="1"/>
  <c r="E15" i="24" s="1"/>
  <c r="V27" i="23"/>
  <c r="W27" i="23" s="1"/>
  <c r="U27" i="23"/>
  <c r="T27" i="23"/>
  <c r="S27" i="23"/>
  <c r="O27" i="23"/>
  <c r="N27" i="23"/>
  <c r="Q27" i="23" s="1"/>
  <c r="I27" i="23"/>
  <c r="C14" i="24" s="1"/>
  <c r="E14" i="24" s="1"/>
  <c r="V26" i="23"/>
  <c r="W26" i="23" s="1"/>
  <c r="U26" i="23"/>
  <c r="T26" i="23"/>
  <c r="S26" i="23"/>
  <c r="O26" i="23"/>
  <c r="N26" i="23"/>
  <c r="Q26" i="23" s="1"/>
  <c r="I26" i="23"/>
  <c r="C13" i="24" s="1"/>
  <c r="E13" i="24" s="1"/>
  <c r="V25" i="23"/>
  <c r="W25" i="23" s="1"/>
  <c r="U25" i="23"/>
  <c r="T25" i="23"/>
  <c r="S25" i="23"/>
  <c r="O25" i="23"/>
  <c r="N25" i="23"/>
  <c r="Q25" i="23" s="1"/>
  <c r="I25" i="23"/>
  <c r="C12" i="24" s="1"/>
  <c r="E12" i="24" s="1"/>
  <c r="V24" i="23"/>
  <c r="W24" i="23" s="1"/>
  <c r="U24" i="23"/>
  <c r="T24" i="23"/>
  <c r="S24" i="23"/>
  <c r="O24" i="23"/>
  <c r="N24" i="23"/>
  <c r="Q24" i="23" s="1"/>
  <c r="Q13" i="23" s="1"/>
  <c r="I24" i="23"/>
  <c r="C11" i="24" s="1"/>
  <c r="E11" i="24" s="1"/>
  <c r="V23" i="23"/>
  <c r="W23" i="23" s="1"/>
  <c r="U23" i="23"/>
  <c r="T23" i="23"/>
  <c r="S23" i="23"/>
  <c r="O23" i="23"/>
  <c r="N23" i="23"/>
  <c r="Q23" i="23" s="1"/>
  <c r="I23" i="23"/>
  <c r="C10" i="24" s="1"/>
  <c r="E10" i="24" s="1"/>
  <c r="V22" i="23"/>
  <c r="W22" i="23" s="1"/>
  <c r="U22" i="23"/>
  <c r="T22" i="23"/>
  <c r="S22" i="23"/>
  <c r="O22" i="23"/>
  <c r="N22" i="23"/>
  <c r="Q22" i="23" s="1"/>
  <c r="I22" i="23"/>
  <c r="C9" i="24" s="1"/>
  <c r="E9" i="24" s="1"/>
  <c r="V21" i="23"/>
  <c r="W21" i="23" s="1"/>
  <c r="U21" i="23"/>
  <c r="T21" i="23"/>
  <c r="S21" i="23"/>
  <c r="O21" i="23"/>
  <c r="N21" i="23"/>
  <c r="Q21" i="23" s="1"/>
  <c r="I21" i="23"/>
  <c r="C8" i="24" s="1"/>
  <c r="E8" i="24" s="1"/>
  <c r="V20" i="23"/>
  <c r="W20" i="23" s="1"/>
  <c r="U20" i="23"/>
  <c r="T20" i="23"/>
  <c r="S20" i="23"/>
  <c r="O20" i="23"/>
  <c r="N20" i="23"/>
  <c r="Q20" i="23" s="1"/>
  <c r="I20" i="23"/>
  <c r="C7" i="24" s="1"/>
  <c r="E7" i="24" s="1"/>
  <c r="V19" i="23"/>
  <c r="U19" i="23"/>
  <c r="T19" i="23"/>
  <c r="S19" i="23"/>
  <c r="O19" i="23"/>
  <c r="N19" i="23"/>
  <c r="Q19" i="23" s="1"/>
  <c r="I19" i="23"/>
  <c r="N14" i="23"/>
  <c r="Q14" i="23" s="1"/>
  <c r="P13" i="23"/>
  <c r="M13" i="23"/>
  <c r="L13" i="23"/>
  <c r="K13" i="23"/>
  <c r="J13" i="23"/>
  <c r="P12" i="23"/>
  <c r="M12" i="23"/>
  <c r="L12" i="23"/>
  <c r="K12" i="23"/>
  <c r="J12" i="23"/>
  <c r="P11" i="23"/>
  <c r="M11" i="23"/>
  <c r="M15" i="23" s="1"/>
  <c r="L11" i="23"/>
  <c r="L15" i="23" s="1"/>
  <c r="K11" i="23"/>
  <c r="K15" i="23" s="1"/>
  <c r="J11" i="23"/>
  <c r="J15" i="23" s="1"/>
  <c r="V53" i="22"/>
  <c r="W53" i="22" s="1"/>
  <c r="U53" i="22"/>
  <c r="T53" i="22"/>
  <c r="S53" i="22"/>
  <c r="O53" i="22"/>
  <c r="N53" i="22"/>
  <c r="Q53" i="22" s="1"/>
  <c r="I53" i="22"/>
  <c r="W52" i="22"/>
  <c r="V52" i="22"/>
  <c r="U52" i="22"/>
  <c r="T52" i="22"/>
  <c r="S52" i="22"/>
  <c r="O52" i="22"/>
  <c r="N52" i="22"/>
  <c r="Q52" i="22" s="1"/>
  <c r="I52" i="22"/>
  <c r="V51" i="22"/>
  <c r="W51" i="22" s="1"/>
  <c r="U51" i="22"/>
  <c r="T51" i="22"/>
  <c r="S51" i="22"/>
  <c r="Q51" i="22"/>
  <c r="O51" i="22"/>
  <c r="N51" i="22"/>
  <c r="I51" i="22"/>
  <c r="W50" i="22"/>
  <c r="V50" i="22"/>
  <c r="U50" i="22"/>
  <c r="T50" i="22"/>
  <c r="S50" i="22"/>
  <c r="Q50" i="22"/>
  <c r="O50" i="22"/>
  <c r="N50" i="22"/>
  <c r="I50" i="22"/>
  <c r="V49" i="22"/>
  <c r="W49" i="22" s="1"/>
  <c r="U49" i="22"/>
  <c r="T49" i="22"/>
  <c r="S49" i="22"/>
  <c r="O49" i="22"/>
  <c r="N49" i="22"/>
  <c r="Q49" i="22" s="1"/>
  <c r="I49" i="22"/>
  <c r="W48" i="22"/>
  <c r="V48" i="22"/>
  <c r="U48" i="22"/>
  <c r="T48" i="22"/>
  <c r="S48" i="22"/>
  <c r="O48" i="22"/>
  <c r="N48" i="22"/>
  <c r="Q48" i="22" s="1"/>
  <c r="I48" i="22"/>
  <c r="V47" i="22"/>
  <c r="W47" i="22" s="1"/>
  <c r="U47" i="22"/>
  <c r="T47" i="22"/>
  <c r="S47" i="22"/>
  <c r="Q47" i="22"/>
  <c r="O47" i="22"/>
  <c r="N47" i="22"/>
  <c r="I47" i="22"/>
  <c r="W46" i="22"/>
  <c r="V46" i="22"/>
  <c r="U46" i="22"/>
  <c r="T46" i="22"/>
  <c r="S46" i="22"/>
  <c r="Q46" i="22"/>
  <c r="O46" i="22"/>
  <c r="N46" i="22"/>
  <c r="I46" i="22"/>
  <c r="V45" i="22"/>
  <c r="W45" i="22" s="1"/>
  <c r="U45" i="22"/>
  <c r="T45" i="22"/>
  <c r="S45" i="22"/>
  <c r="O45" i="22"/>
  <c r="N45" i="22"/>
  <c r="Q45" i="22" s="1"/>
  <c r="I45" i="22"/>
  <c r="W44" i="22"/>
  <c r="V44" i="22"/>
  <c r="U44" i="22"/>
  <c r="T44" i="22"/>
  <c r="S44" i="22"/>
  <c r="O44" i="22"/>
  <c r="N44" i="22"/>
  <c r="Q44" i="22" s="1"/>
  <c r="I44" i="22"/>
  <c r="V43" i="22"/>
  <c r="W43" i="22" s="1"/>
  <c r="U43" i="22"/>
  <c r="T43" i="22"/>
  <c r="S43" i="22"/>
  <c r="Q43" i="22"/>
  <c r="O43" i="22"/>
  <c r="N43" i="22"/>
  <c r="I43" i="22"/>
  <c r="W42" i="22"/>
  <c r="V42" i="22"/>
  <c r="U42" i="22"/>
  <c r="T42" i="22"/>
  <c r="S42" i="22"/>
  <c r="Q42" i="22"/>
  <c r="O42" i="22"/>
  <c r="N42" i="22"/>
  <c r="I42" i="22"/>
  <c r="V41" i="22"/>
  <c r="W41" i="22" s="1"/>
  <c r="U41" i="22"/>
  <c r="T41" i="22"/>
  <c r="S41" i="22"/>
  <c r="O41" i="22"/>
  <c r="N41" i="22"/>
  <c r="Q41" i="22" s="1"/>
  <c r="I41" i="22"/>
  <c r="W40" i="22"/>
  <c r="V40" i="22"/>
  <c r="U40" i="22"/>
  <c r="T40" i="22"/>
  <c r="S40" i="22"/>
  <c r="O40" i="22"/>
  <c r="N40" i="22"/>
  <c r="Q40" i="22" s="1"/>
  <c r="I40" i="22"/>
  <c r="V39" i="22"/>
  <c r="W39" i="22" s="1"/>
  <c r="U39" i="22"/>
  <c r="T39" i="22"/>
  <c r="S39" i="22"/>
  <c r="Q39" i="22"/>
  <c r="O39" i="22"/>
  <c r="N39" i="22"/>
  <c r="I39" i="22"/>
  <c r="W38" i="22"/>
  <c r="V38" i="22"/>
  <c r="U38" i="22"/>
  <c r="T38" i="22"/>
  <c r="S38" i="22"/>
  <c r="Q38" i="22"/>
  <c r="O38" i="22"/>
  <c r="N38" i="22"/>
  <c r="I38" i="22"/>
  <c r="V37" i="22"/>
  <c r="W37" i="22" s="1"/>
  <c r="U37" i="22"/>
  <c r="T37" i="22"/>
  <c r="S37" i="22"/>
  <c r="O37" i="22"/>
  <c r="N37" i="22"/>
  <c r="Q37" i="22" s="1"/>
  <c r="I37" i="22"/>
  <c r="W36" i="22"/>
  <c r="V36" i="22"/>
  <c r="U36" i="22"/>
  <c r="T36" i="22"/>
  <c r="S36" i="22"/>
  <c r="O36" i="22"/>
  <c r="N36" i="22"/>
  <c r="Q36" i="22" s="1"/>
  <c r="I36" i="22"/>
  <c r="V35" i="22"/>
  <c r="W35" i="22" s="1"/>
  <c r="U35" i="22"/>
  <c r="T35" i="22"/>
  <c r="S35" i="22"/>
  <c r="Q35" i="22"/>
  <c r="O35" i="22"/>
  <c r="N35" i="22"/>
  <c r="I35" i="22"/>
  <c r="W34" i="22"/>
  <c r="V34" i="22"/>
  <c r="U34" i="22"/>
  <c r="T34" i="22"/>
  <c r="S34" i="22"/>
  <c r="Q34" i="22"/>
  <c r="O34" i="22"/>
  <c r="N34" i="22"/>
  <c r="I34" i="22"/>
  <c r="V33" i="22"/>
  <c r="W33" i="22" s="1"/>
  <c r="U33" i="22"/>
  <c r="T33" i="22"/>
  <c r="S33" i="22"/>
  <c r="O33" i="22"/>
  <c r="N33" i="22"/>
  <c r="Q33" i="22" s="1"/>
  <c r="I33" i="22"/>
  <c r="W32" i="22"/>
  <c r="V32" i="22"/>
  <c r="U32" i="22"/>
  <c r="T32" i="22"/>
  <c r="S32" i="22"/>
  <c r="O32" i="22"/>
  <c r="N32" i="22"/>
  <c r="Q32" i="22" s="1"/>
  <c r="I32" i="22"/>
  <c r="V31" i="22"/>
  <c r="W31" i="22" s="1"/>
  <c r="U31" i="22"/>
  <c r="T31" i="22"/>
  <c r="S31" i="22"/>
  <c r="O31" i="22"/>
  <c r="N31" i="22"/>
  <c r="Q31" i="22" s="1"/>
  <c r="I31" i="22"/>
  <c r="V30" i="22"/>
  <c r="W30" i="22" s="1"/>
  <c r="U30" i="22"/>
  <c r="T30" i="22"/>
  <c r="S30" i="22"/>
  <c r="O30" i="22"/>
  <c r="N30" i="22"/>
  <c r="Q30" i="22" s="1"/>
  <c r="I30" i="22"/>
  <c r="V29" i="22"/>
  <c r="W29" i="22" s="1"/>
  <c r="U29" i="22"/>
  <c r="T29" i="22"/>
  <c r="S29" i="22"/>
  <c r="O29" i="22"/>
  <c r="N29" i="22"/>
  <c r="Q29" i="22" s="1"/>
  <c r="I29" i="22"/>
  <c r="V28" i="22"/>
  <c r="W28" i="22" s="1"/>
  <c r="U28" i="22"/>
  <c r="T28" i="22"/>
  <c r="S28" i="22"/>
  <c r="O28" i="22"/>
  <c r="N28" i="22"/>
  <c r="Q28" i="22" s="1"/>
  <c r="I28" i="22"/>
  <c r="V27" i="22"/>
  <c r="W27" i="22" s="1"/>
  <c r="U27" i="22"/>
  <c r="T27" i="22"/>
  <c r="S27" i="22"/>
  <c r="O27" i="22"/>
  <c r="N27" i="22"/>
  <c r="Q27" i="22" s="1"/>
  <c r="I27" i="22"/>
  <c r="V26" i="22"/>
  <c r="W26" i="22" s="1"/>
  <c r="U26" i="22"/>
  <c r="T26" i="22"/>
  <c r="S26" i="22"/>
  <c r="O26" i="22"/>
  <c r="N26" i="22"/>
  <c r="Q26" i="22" s="1"/>
  <c r="I26" i="22"/>
  <c r="V25" i="22"/>
  <c r="W25" i="22" s="1"/>
  <c r="U25" i="22"/>
  <c r="T25" i="22"/>
  <c r="S25" i="22"/>
  <c r="O25" i="22"/>
  <c r="N25" i="22"/>
  <c r="Q25" i="22" s="1"/>
  <c r="I25" i="22"/>
  <c r="V24" i="22"/>
  <c r="W24" i="22" s="1"/>
  <c r="U24" i="22"/>
  <c r="T24" i="22"/>
  <c r="S24" i="22"/>
  <c r="O24" i="22"/>
  <c r="N24" i="22"/>
  <c r="Q24" i="22" s="1"/>
  <c r="Q13" i="22" s="1"/>
  <c r="I24" i="22"/>
  <c r="V23" i="22"/>
  <c r="W23" i="22" s="1"/>
  <c r="U23" i="22"/>
  <c r="T23" i="22"/>
  <c r="S23" i="22"/>
  <c r="O23" i="22"/>
  <c r="N23" i="22"/>
  <c r="Q23" i="22" s="1"/>
  <c r="I23" i="22"/>
  <c r="V22" i="22"/>
  <c r="W22" i="22" s="1"/>
  <c r="U22" i="22"/>
  <c r="T22" i="22"/>
  <c r="S22" i="22"/>
  <c r="O22" i="22"/>
  <c r="N22" i="22"/>
  <c r="Q22" i="22" s="1"/>
  <c r="I22" i="22"/>
  <c r="W21" i="22"/>
  <c r="V21" i="22"/>
  <c r="U21" i="22"/>
  <c r="T21" i="22"/>
  <c r="S21" i="22"/>
  <c r="O21" i="22"/>
  <c r="N21" i="22"/>
  <c r="Q21" i="22" s="1"/>
  <c r="I21" i="22"/>
  <c r="V20" i="22"/>
  <c r="W20" i="22" s="1"/>
  <c r="U20" i="22"/>
  <c r="T20" i="22"/>
  <c r="S20" i="22"/>
  <c r="O20" i="22"/>
  <c r="N20" i="22"/>
  <c r="Q20" i="22" s="1"/>
  <c r="I20" i="22"/>
  <c r="V19" i="22"/>
  <c r="W19" i="22" s="1"/>
  <c r="U19" i="22"/>
  <c r="T19" i="22"/>
  <c r="S19" i="22"/>
  <c r="O19" i="22"/>
  <c r="N19" i="22"/>
  <c r="Q19" i="22" s="1"/>
  <c r="Q12" i="22" s="1"/>
  <c r="Q15" i="22" s="1"/>
  <c r="I19" i="22"/>
  <c r="Q14" i="22"/>
  <c r="N14" i="22"/>
  <c r="P13" i="22"/>
  <c r="M13" i="22"/>
  <c r="L13" i="22"/>
  <c r="K13" i="22"/>
  <c r="J13" i="22"/>
  <c r="P12" i="22"/>
  <c r="M12" i="22"/>
  <c r="L12" i="22"/>
  <c r="K12" i="22"/>
  <c r="J12" i="22"/>
  <c r="P11" i="22"/>
  <c r="M11" i="22"/>
  <c r="M15" i="22" s="1"/>
  <c r="L11" i="22"/>
  <c r="L15" i="22" s="1"/>
  <c r="K11" i="22"/>
  <c r="K15" i="22" s="1"/>
  <c r="J11" i="22"/>
  <c r="J15" i="22" s="1"/>
  <c r="V53" i="21"/>
  <c r="W53" i="21" s="1"/>
  <c r="U53" i="21"/>
  <c r="T53" i="21"/>
  <c r="S53" i="21"/>
  <c r="Q53" i="21"/>
  <c r="O53" i="21"/>
  <c r="N53" i="21"/>
  <c r="I53" i="21"/>
  <c r="W52" i="21"/>
  <c r="V52" i="21"/>
  <c r="U52" i="21"/>
  <c r="T52" i="21"/>
  <c r="S52" i="21"/>
  <c r="O52" i="21"/>
  <c r="N52" i="21"/>
  <c r="Q52" i="21" s="1"/>
  <c r="I52" i="21"/>
  <c r="V51" i="21"/>
  <c r="W51" i="21" s="1"/>
  <c r="U51" i="21"/>
  <c r="T51" i="21"/>
  <c r="S51" i="21"/>
  <c r="O51" i="21"/>
  <c r="N51" i="21"/>
  <c r="Q51" i="21" s="1"/>
  <c r="I51" i="21"/>
  <c r="W50" i="21"/>
  <c r="V50" i="21"/>
  <c r="U50" i="21"/>
  <c r="T50" i="21"/>
  <c r="S50" i="21"/>
  <c r="Q50" i="21"/>
  <c r="O50" i="21"/>
  <c r="N50" i="21"/>
  <c r="I50" i="21"/>
  <c r="V49" i="21"/>
  <c r="W49" i="21" s="1"/>
  <c r="U49" i="21"/>
  <c r="T49" i="21"/>
  <c r="S49" i="21"/>
  <c r="Q49" i="21"/>
  <c r="O49" i="21"/>
  <c r="N49" i="21"/>
  <c r="I49" i="21"/>
  <c r="W48" i="21"/>
  <c r="V48" i="21"/>
  <c r="U48" i="21"/>
  <c r="T48" i="21"/>
  <c r="S48" i="21"/>
  <c r="O48" i="21"/>
  <c r="N48" i="21"/>
  <c r="Q48" i="21" s="1"/>
  <c r="I48" i="21"/>
  <c r="V47" i="21"/>
  <c r="W47" i="21" s="1"/>
  <c r="U47" i="21"/>
  <c r="T47" i="21"/>
  <c r="S47" i="21"/>
  <c r="O47" i="21"/>
  <c r="N47" i="21"/>
  <c r="Q47" i="21" s="1"/>
  <c r="I47" i="21"/>
  <c r="W46" i="21"/>
  <c r="V46" i="21"/>
  <c r="U46" i="21"/>
  <c r="T46" i="21"/>
  <c r="S46" i="21"/>
  <c r="Q46" i="21"/>
  <c r="O46" i="21"/>
  <c r="N46" i="21"/>
  <c r="I46" i="21"/>
  <c r="V45" i="21"/>
  <c r="W45" i="21" s="1"/>
  <c r="U45" i="21"/>
  <c r="T45" i="21"/>
  <c r="S45" i="21"/>
  <c r="Q45" i="21"/>
  <c r="O45" i="21"/>
  <c r="N45" i="21"/>
  <c r="I45" i="21"/>
  <c r="W44" i="21"/>
  <c r="V44" i="21"/>
  <c r="U44" i="21"/>
  <c r="T44" i="21"/>
  <c r="S44" i="21"/>
  <c r="O44" i="21"/>
  <c r="N44" i="21"/>
  <c r="Q44" i="21" s="1"/>
  <c r="I44" i="21"/>
  <c r="V43" i="21"/>
  <c r="W43" i="21" s="1"/>
  <c r="U43" i="21"/>
  <c r="T43" i="21"/>
  <c r="S43" i="21"/>
  <c r="O43" i="21"/>
  <c r="N43" i="21"/>
  <c r="Q43" i="21" s="1"/>
  <c r="I43" i="21"/>
  <c r="W42" i="21"/>
  <c r="V42" i="21"/>
  <c r="U42" i="21"/>
  <c r="T42" i="21"/>
  <c r="S42" i="21"/>
  <c r="Q42" i="21"/>
  <c r="O42" i="21"/>
  <c r="N42" i="21"/>
  <c r="I42" i="21"/>
  <c r="V41" i="21"/>
  <c r="W41" i="21" s="1"/>
  <c r="U41" i="21"/>
  <c r="T41" i="21"/>
  <c r="S41" i="21"/>
  <c r="Q41" i="21"/>
  <c r="O41" i="21"/>
  <c r="N41" i="21"/>
  <c r="I41" i="21"/>
  <c r="W40" i="21"/>
  <c r="V40" i="21"/>
  <c r="U40" i="21"/>
  <c r="T40" i="21"/>
  <c r="S40" i="21"/>
  <c r="O40" i="21"/>
  <c r="N40" i="21"/>
  <c r="Q40" i="21" s="1"/>
  <c r="I40" i="21"/>
  <c r="V39" i="21"/>
  <c r="W39" i="21" s="1"/>
  <c r="U39" i="21"/>
  <c r="T39" i="21"/>
  <c r="S39" i="21"/>
  <c r="O39" i="21"/>
  <c r="N39" i="21"/>
  <c r="Q39" i="21" s="1"/>
  <c r="I39" i="21"/>
  <c r="W38" i="21"/>
  <c r="V38" i="21"/>
  <c r="U38" i="21"/>
  <c r="T38" i="21"/>
  <c r="S38" i="21"/>
  <c r="Q38" i="21"/>
  <c r="O38" i="21"/>
  <c r="N38" i="21"/>
  <c r="I38" i="21"/>
  <c r="V37" i="21"/>
  <c r="W37" i="21" s="1"/>
  <c r="U37" i="21"/>
  <c r="T37" i="21"/>
  <c r="S37" i="21"/>
  <c r="Q37" i="21"/>
  <c r="O37" i="21"/>
  <c r="N37" i="21"/>
  <c r="I37" i="21"/>
  <c r="W36" i="21"/>
  <c r="V36" i="21"/>
  <c r="U36" i="21"/>
  <c r="T36" i="21"/>
  <c r="S36" i="21"/>
  <c r="O36" i="21"/>
  <c r="N36" i="21"/>
  <c r="Q36" i="21" s="1"/>
  <c r="I36" i="21"/>
  <c r="V35" i="21"/>
  <c r="W35" i="21" s="1"/>
  <c r="U35" i="21"/>
  <c r="T35" i="21"/>
  <c r="S35" i="21"/>
  <c r="O35" i="21"/>
  <c r="N35" i="21"/>
  <c r="Q35" i="21" s="1"/>
  <c r="I35" i="21"/>
  <c r="W34" i="21"/>
  <c r="V34" i="21"/>
  <c r="U34" i="21"/>
  <c r="T34" i="21"/>
  <c r="S34" i="21"/>
  <c r="Q34" i="21"/>
  <c r="O34" i="21"/>
  <c r="N34" i="21"/>
  <c r="I34" i="21"/>
  <c r="V33" i="21"/>
  <c r="W33" i="21" s="1"/>
  <c r="U33" i="21"/>
  <c r="T33" i="21"/>
  <c r="S33" i="21"/>
  <c r="Q33" i="21"/>
  <c r="O33" i="21"/>
  <c r="N33" i="21"/>
  <c r="I33" i="21"/>
  <c r="W32" i="21"/>
  <c r="V32" i="21"/>
  <c r="U32" i="21"/>
  <c r="T32" i="21"/>
  <c r="S32" i="21"/>
  <c r="O32" i="21"/>
  <c r="N32" i="21"/>
  <c r="Q32" i="21" s="1"/>
  <c r="I32" i="21"/>
  <c r="V31" i="21"/>
  <c r="W31" i="21" s="1"/>
  <c r="U31" i="21"/>
  <c r="T31" i="21"/>
  <c r="S31" i="21"/>
  <c r="O31" i="21"/>
  <c r="N31" i="21"/>
  <c r="Q31" i="21" s="1"/>
  <c r="I31" i="21"/>
  <c r="V30" i="21"/>
  <c r="W30" i="21" s="1"/>
  <c r="U30" i="21"/>
  <c r="T30" i="21"/>
  <c r="S30" i="21"/>
  <c r="O30" i="21"/>
  <c r="N30" i="21"/>
  <c r="Q30" i="21" s="1"/>
  <c r="I30" i="21"/>
  <c r="V29" i="21"/>
  <c r="W29" i="21" s="1"/>
  <c r="U29" i="21"/>
  <c r="T29" i="21"/>
  <c r="S29" i="21"/>
  <c r="O29" i="21"/>
  <c r="N29" i="21"/>
  <c r="Q29" i="21" s="1"/>
  <c r="I29" i="21"/>
  <c r="V28" i="21"/>
  <c r="W28" i="21" s="1"/>
  <c r="U28" i="21"/>
  <c r="T28" i="21"/>
  <c r="S28" i="21"/>
  <c r="O28" i="21"/>
  <c r="N28" i="21"/>
  <c r="Q28" i="21" s="1"/>
  <c r="I28" i="21"/>
  <c r="V27" i="21"/>
  <c r="W27" i="21" s="1"/>
  <c r="U27" i="21"/>
  <c r="T27" i="21"/>
  <c r="S27" i="21"/>
  <c r="O27" i="21"/>
  <c r="N27" i="21"/>
  <c r="Q27" i="21" s="1"/>
  <c r="I27" i="21"/>
  <c r="V26" i="21"/>
  <c r="W26" i="21" s="1"/>
  <c r="U26" i="21"/>
  <c r="T26" i="21"/>
  <c r="S26" i="21"/>
  <c r="O26" i="21"/>
  <c r="N26" i="21"/>
  <c r="Q26" i="21" s="1"/>
  <c r="I26" i="21"/>
  <c r="V25" i="21"/>
  <c r="W25" i="21" s="1"/>
  <c r="U25" i="21"/>
  <c r="T25" i="21"/>
  <c r="S25" i="21"/>
  <c r="O25" i="21"/>
  <c r="N25" i="21"/>
  <c r="Q25" i="21" s="1"/>
  <c r="I25" i="21"/>
  <c r="V24" i="21"/>
  <c r="W24" i="21" s="1"/>
  <c r="U24" i="21"/>
  <c r="T24" i="21"/>
  <c r="S24" i="21"/>
  <c r="O24" i="21"/>
  <c r="N24" i="21"/>
  <c r="Q24" i="21" s="1"/>
  <c r="Q13" i="21" s="1"/>
  <c r="I24" i="21"/>
  <c r="V23" i="21"/>
  <c r="W23" i="21" s="1"/>
  <c r="U23" i="21"/>
  <c r="T23" i="21"/>
  <c r="S23" i="21"/>
  <c r="O23" i="21"/>
  <c r="N23" i="21"/>
  <c r="Q23" i="21" s="1"/>
  <c r="I23" i="21"/>
  <c r="V22" i="21"/>
  <c r="W22" i="21" s="1"/>
  <c r="U22" i="21"/>
  <c r="T22" i="21"/>
  <c r="S22" i="21"/>
  <c r="O22" i="21"/>
  <c r="N22" i="21"/>
  <c r="Q22" i="21" s="1"/>
  <c r="I22" i="21"/>
  <c r="V21" i="21"/>
  <c r="W21" i="21" s="1"/>
  <c r="U21" i="21"/>
  <c r="T21" i="21"/>
  <c r="S21" i="21"/>
  <c r="O21" i="21"/>
  <c r="N21" i="21"/>
  <c r="Q21" i="21" s="1"/>
  <c r="I21" i="21"/>
  <c r="V20" i="21"/>
  <c r="W20" i="21" s="1"/>
  <c r="U20" i="21"/>
  <c r="T20" i="21"/>
  <c r="S20" i="21"/>
  <c r="O20" i="21"/>
  <c r="N20" i="21"/>
  <c r="Q20" i="21" s="1"/>
  <c r="I20" i="21"/>
  <c r="V19" i="21"/>
  <c r="W19" i="21" s="1"/>
  <c r="U19" i="21"/>
  <c r="T19" i="21"/>
  <c r="S19" i="21"/>
  <c r="O19" i="21"/>
  <c r="N19" i="21"/>
  <c r="Q19" i="21" s="1"/>
  <c r="I19" i="21"/>
  <c r="K15" i="21"/>
  <c r="Q14" i="21"/>
  <c r="N14" i="21"/>
  <c r="P13" i="21"/>
  <c r="M13" i="21"/>
  <c r="L13" i="21"/>
  <c r="K13" i="21"/>
  <c r="J13" i="21"/>
  <c r="P12" i="21"/>
  <c r="M12" i="21"/>
  <c r="L12" i="21"/>
  <c r="K12" i="21"/>
  <c r="J12" i="21"/>
  <c r="P11" i="21"/>
  <c r="M11" i="21"/>
  <c r="M15" i="21" s="1"/>
  <c r="L11" i="21"/>
  <c r="L15" i="21" s="1"/>
  <c r="K11" i="21"/>
  <c r="J11" i="21"/>
  <c r="J15" i="21" s="1"/>
  <c r="V53" i="20"/>
  <c r="W53" i="20" s="1"/>
  <c r="U53" i="20"/>
  <c r="T53" i="20"/>
  <c r="S53" i="20"/>
  <c r="O53" i="20"/>
  <c r="N53" i="20"/>
  <c r="Q53" i="20" s="1"/>
  <c r="I53" i="20"/>
  <c r="W52" i="20"/>
  <c r="V52" i="20"/>
  <c r="U52" i="20"/>
  <c r="T52" i="20"/>
  <c r="S52" i="20"/>
  <c r="O52" i="20"/>
  <c r="N52" i="20"/>
  <c r="Q52" i="20" s="1"/>
  <c r="I52" i="20"/>
  <c r="V51" i="20"/>
  <c r="W51" i="20" s="1"/>
  <c r="U51" i="20"/>
  <c r="T51" i="20"/>
  <c r="S51" i="20"/>
  <c r="Q51" i="20"/>
  <c r="O51" i="20"/>
  <c r="N51" i="20"/>
  <c r="I51" i="20"/>
  <c r="W50" i="20"/>
  <c r="V50" i="20"/>
  <c r="U50" i="20"/>
  <c r="T50" i="20"/>
  <c r="S50" i="20"/>
  <c r="Q50" i="20"/>
  <c r="O50" i="20"/>
  <c r="N50" i="20"/>
  <c r="I50" i="20"/>
  <c r="V49" i="20"/>
  <c r="W49" i="20" s="1"/>
  <c r="U49" i="20"/>
  <c r="T49" i="20"/>
  <c r="S49" i="20"/>
  <c r="O49" i="20"/>
  <c r="N49" i="20"/>
  <c r="Q49" i="20" s="1"/>
  <c r="I49" i="20"/>
  <c r="W48" i="20"/>
  <c r="V48" i="20"/>
  <c r="U48" i="20"/>
  <c r="T48" i="20"/>
  <c r="S48" i="20"/>
  <c r="O48" i="20"/>
  <c r="N48" i="20"/>
  <c r="Q48" i="20" s="1"/>
  <c r="I48" i="20"/>
  <c r="V47" i="20"/>
  <c r="W47" i="20" s="1"/>
  <c r="U47" i="20"/>
  <c r="T47" i="20"/>
  <c r="S47" i="20"/>
  <c r="Q47" i="20"/>
  <c r="O47" i="20"/>
  <c r="N47" i="20"/>
  <c r="I47" i="20"/>
  <c r="W46" i="20"/>
  <c r="V46" i="20"/>
  <c r="U46" i="20"/>
  <c r="T46" i="20"/>
  <c r="S46" i="20"/>
  <c r="Q46" i="20"/>
  <c r="O46" i="20"/>
  <c r="N46" i="20"/>
  <c r="I46" i="20"/>
  <c r="V45" i="20"/>
  <c r="W45" i="20" s="1"/>
  <c r="U45" i="20"/>
  <c r="T45" i="20"/>
  <c r="S45" i="20"/>
  <c r="O45" i="20"/>
  <c r="N45" i="20"/>
  <c r="Q45" i="20" s="1"/>
  <c r="I45" i="20"/>
  <c r="W44" i="20"/>
  <c r="V44" i="20"/>
  <c r="U44" i="20"/>
  <c r="T44" i="20"/>
  <c r="S44" i="20"/>
  <c r="O44" i="20"/>
  <c r="N44" i="20"/>
  <c r="Q44" i="20" s="1"/>
  <c r="I44" i="20"/>
  <c r="V43" i="20"/>
  <c r="W43" i="20" s="1"/>
  <c r="U43" i="20"/>
  <c r="T43" i="20"/>
  <c r="S43" i="20"/>
  <c r="Q43" i="20"/>
  <c r="O43" i="20"/>
  <c r="N43" i="20"/>
  <c r="I43" i="20"/>
  <c r="W42" i="20"/>
  <c r="V42" i="20"/>
  <c r="U42" i="20"/>
  <c r="T42" i="20"/>
  <c r="S42" i="20"/>
  <c r="Q42" i="20"/>
  <c r="O42" i="20"/>
  <c r="N42" i="20"/>
  <c r="I42" i="20"/>
  <c r="V41" i="20"/>
  <c r="W41" i="20" s="1"/>
  <c r="U41" i="20"/>
  <c r="T41" i="20"/>
  <c r="S41" i="20"/>
  <c r="O41" i="20"/>
  <c r="N41" i="20"/>
  <c r="Q41" i="20" s="1"/>
  <c r="I41" i="20"/>
  <c r="W40" i="20"/>
  <c r="V40" i="20"/>
  <c r="U40" i="20"/>
  <c r="T40" i="20"/>
  <c r="S40" i="20"/>
  <c r="O40" i="20"/>
  <c r="N40" i="20"/>
  <c r="Q40" i="20" s="1"/>
  <c r="I40" i="20"/>
  <c r="V39" i="20"/>
  <c r="W39" i="20" s="1"/>
  <c r="U39" i="20"/>
  <c r="T39" i="20"/>
  <c r="S39" i="20"/>
  <c r="Q39" i="20"/>
  <c r="O39" i="20"/>
  <c r="N39" i="20"/>
  <c r="I39" i="20"/>
  <c r="W38" i="20"/>
  <c r="V38" i="20"/>
  <c r="U38" i="20"/>
  <c r="T38" i="20"/>
  <c r="S38" i="20"/>
  <c r="Q38" i="20"/>
  <c r="O38" i="20"/>
  <c r="N38" i="20"/>
  <c r="I38" i="20"/>
  <c r="V37" i="20"/>
  <c r="W37" i="20" s="1"/>
  <c r="U37" i="20"/>
  <c r="T37" i="20"/>
  <c r="S37" i="20"/>
  <c r="O37" i="20"/>
  <c r="N37" i="20"/>
  <c r="Q37" i="20" s="1"/>
  <c r="I37" i="20"/>
  <c r="W36" i="20"/>
  <c r="V36" i="20"/>
  <c r="U36" i="20"/>
  <c r="T36" i="20"/>
  <c r="S36" i="20"/>
  <c r="O36" i="20"/>
  <c r="N36" i="20"/>
  <c r="Q36" i="20" s="1"/>
  <c r="I36" i="20"/>
  <c r="V35" i="20"/>
  <c r="W35" i="20" s="1"/>
  <c r="U35" i="20"/>
  <c r="T35" i="20"/>
  <c r="S35" i="20"/>
  <c r="Q35" i="20"/>
  <c r="O35" i="20"/>
  <c r="N35" i="20"/>
  <c r="I35" i="20"/>
  <c r="W34" i="20"/>
  <c r="V34" i="20"/>
  <c r="U34" i="20"/>
  <c r="T34" i="20"/>
  <c r="S34" i="20"/>
  <c r="Q34" i="20"/>
  <c r="O34" i="20"/>
  <c r="N34" i="20"/>
  <c r="I34" i="20"/>
  <c r="V33" i="20"/>
  <c r="W33" i="20" s="1"/>
  <c r="U33" i="20"/>
  <c r="T33" i="20"/>
  <c r="S33" i="20"/>
  <c r="O33" i="20"/>
  <c r="N33" i="20"/>
  <c r="Q33" i="20" s="1"/>
  <c r="I33" i="20"/>
  <c r="W32" i="20"/>
  <c r="V32" i="20"/>
  <c r="U32" i="20"/>
  <c r="T32" i="20"/>
  <c r="S32" i="20"/>
  <c r="O32" i="20"/>
  <c r="N32" i="20"/>
  <c r="Q32" i="20" s="1"/>
  <c r="I32" i="20"/>
  <c r="V31" i="20"/>
  <c r="W31" i="20" s="1"/>
  <c r="U31" i="20"/>
  <c r="T31" i="20"/>
  <c r="S31" i="20"/>
  <c r="Q31" i="20"/>
  <c r="O31" i="20"/>
  <c r="N31" i="20"/>
  <c r="I31" i="20"/>
  <c r="V30" i="20"/>
  <c r="W30" i="20" s="1"/>
  <c r="U30" i="20"/>
  <c r="T30" i="20"/>
  <c r="S30" i="20"/>
  <c r="Q30" i="20"/>
  <c r="O30" i="20"/>
  <c r="N30" i="20"/>
  <c r="I30" i="20"/>
  <c r="V29" i="20"/>
  <c r="W29" i="20" s="1"/>
  <c r="U29" i="20"/>
  <c r="T29" i="20"/>
  <c r="S29" i="20"/>
  <c r="O29" i="20"/>
  <c r="N29" i="20"/>
  <c r="Q29" i="20" s="1"/>
  <c r="I29" i="20"/>
  <c r="V28" i="20"/>
  <c r="W28" i="20" s="1"/>
  <c r="U28" i="20"/>
  <c r="T28" i="20"/>
  <c r="S28" i="20"/>
  <c r="O28" i="20"/>
  <c r="N28" i="20"/>
  <c r="Q28" i="20" s="1"/>
  <c r="I28" i="20"/>
  <c r="V27" i="20"/>
  <c r="W27" i="20" s="1"/>
  <c r="U27" i="20"/>
  <c r="T27" i="20"/>
  <c r="S27" i="20"/>
  <c r="O27" i="20"/>
  <c r="N27" i="20"/>
  <c r="Q27" i="20" s="1"/>
  <c r="I27" i="20"/>
  <c r="V26" i="20"/>
  <c r="W26" i="20" s="1"/>
  <c r="U26" i="20"/>
  <c r="T26" i="20"/>
  <c r="S26" i="20"/>
  <c r="O26" i="20"/>
  <c r="N26" i="20"/>
  <c r="Q26" i="20" s="1"/>
  <c r="I26" i="20"/>
  <c r="V25" i="20"/>
  <c r="W25" i="20" s="1"/>
  <c r="U25" i="20"/>
  <c r="T25" i="20"/>
  <c r="S25" i="20"/>
  <c r="O25" i="20"/>
  <c r="N25" i="20"/>
  <c r="Q25" i="20" s="1"/>
  <c r="I25" i="20"/>
  <c r="V24" i="20"/>
  <c r="W24" i="20" s="1"/>
  <c r="U24" i="20"/>
  <c r="T24" i="20"/>
  <c r="S24" i="20"/>
  <c r="O24" i="20"/>
  <c r="N24" i="20"/>
  <c r="Q24" i="20" s="1"/>
  <c r="Q13" i="20" s="1"/>
  <c r="I24" i="20"/>
  <c r="V23" i="20"/>
  <c r="W23" i="20" s="1"/>
  <c r="U23" i="20"/>
  <c r="T23" i="20"/>
  <c r="S23" i="20"/>
  <c r="O23" i="20"/>
  <c r="N23" i="20"/>
  <c r="Q23" i="20" s="1"/>
  <c r="I23" i="20"/>
  <c r="V22" i="20"/>
  <c r="W22" i="20" s="1"/>
  <c r="U22" i="20"/>
  <c r="T22" i="20"/>
  <c r="S22" i="20"/>
  <c r="O22" i="20"/>
  <c r="N22" i="20"/>
  <c r="Q22" i="20" s="1"/>
  <c r="I22" i="20"/>
  <c r="V21" i="20"/>
  <c r="W21" i="20" s="1"/>
  <c r="U21" i="20"/>
  <c r="T21" i="20"/>
  <c r="S21" i="20"/>
  <c r="O21" i="20"/>
  <c r="N21" i="20"/>
  <c r="Q21" i="20" s="1"/>
  <c r="I21" i="20"/>
  <c r="V20" i="20"/>
  <c r="W20" i="20" s="1"/>
  <c r="U20" i="20"/>
  <c r="T20" i="20"/>
  <c r="S20" i="20"/>
  <c r="O20" i="20"/>
  <c r="N20" i="20"/>
  <c r="Q20" i="20" s="1"/>
  <c r="I20" i="20"/>
  <c r="V19" i="20"/>
  <c r="U19" i="20"/>
  <c r="T19" i="20"/>
  <c r="S19" i="20"/>
  <c r="O19" i="20"/>
  <c r="N19" i="20"/>
  <c r="Q19" i="20" s="1"/>
  <c r="Q12" i="20" s="1"/>
  <c r="I19" i="20"/>
  <c r="Q14" i="20"/>
  <c r="N14" i="20"/>
  <c r="P13" i="20"/>
  <c r="M13" i="20"/>
  <c r="L13" i="20"/>
  <c r="K13" i="20"/>
  <c r="J13" i="20"/>
  <c r="P12" i="20"/>
  <c r="M12" i="20"/>
  <c r="L12" i="20"/>
  <c r="K12" i="20"/>
  <c r="J12" i="20"/>
  <c r="P11" i="20"/>
  <c r="M11" i="20"/>
  <c r="M15" i="20" s="1"/>
  <c r="L11" i="20"/>
  <c r="L15" i="20" s="1"/>
  <c r="K11" i="20"/>
  <c r="K15" i="20" s="1"/>
  <c r="J11" i="20"/>
  <c r="J15" i="20" s="1"/>
  <c r="W53" i="19"/>
  <c r="V53" i="19"/>
  <c r="U53" i="19"/>
  <c r="T53" i="19"/>
  <c r="S53" i="19"/>
  <c r="O53" i="19"/>
  <c r="N53" i="19"/>
  <c r="Q53" i="19" s="1"/>
  <c r="I53" i="19"/>
  <c r="V52" i="19"/>
  <c r="W52" i="19" s="1"/>
  <c r="U52" i="19"/>
  <c r="T52" i="19"/>
  <c r="S52" i="19"/>
  <c r="Q52" i="19"/>
  <c r="O52" i="19"/>
  <c r="N52" i="19"/>
  <c r="I52" i="19"/>
  <c r="W51" i="19"/>
  <c r="V51" i="19"/>
  <c r="U51" i="19"/>
  <c r="T51" i="19"/>
  <c r="S51" i="19"/>
  <c r="Q51" i="19"/>
  <c r="O51" i="19"/>
  <c r="N51" i="19"/>
  <c r="I51" i="19"/>
  <c r="V50" i="19"/>
  <c r="W50" i="19" s="1"/>
  <c r="U50" i="19"/>
  <c r="T50" i="19"/>
  <c r="S50" i="19"/>
  <c r="O50" i="19"/>
  <c r="N50" i="19"/>
  <c r="Q50" i="19" s="1"/>
  <c r="I50" i="19"/>
  <c r="W49" i="19"/>
  <c r="V49" i="19"/>
  <c r="U49" i="19"/>
  <c r="T49" i="19"/>
  <c r="S49" i="19"/>
  <c r="O49" i="19"/>
  <c r="N49" i="19"/>
  <c r="Q49" i="19" s="1"/>
  <c r="I49" i="19"/>
  <c r="V48" i="19"/>
  <c r="W48" i="19" s="1"/>
  <c r="U48" i="19"/>
  <c r="T48" i="19"/>
  <c r="S48" i="19"/>
  <c r="Q48" i="19"/>
  <c r="O48" i="19"/>
  <c r="N48" i="19"/>
  <c r="I48" i="19"/>
  <c r="W47" i="19"/>
  <c r="V47" i="19"/>
  <c r="U47" i="19"/>
  <c r="T47" i="19"/>
  <c r="S47" i="19"/>
  <c r="Q47" i="19"/>
  <c r="O47" i="19"/>
  <c r="N47" i="19"/>
  <c r="I47" i="19"/>
  <c r="V46" i="19"/>
  <c r="W46" i="19" s="1"/>
  <c r="U46" i="19"/>
  <c r="T46" i="19"/>
  <c r="S46" i="19"/>
  <c r="O46" i="19"/>
  <c r="N46" i="19"/>
  <c r="Q46" i="19" s="1"/>
  <c r="I46" i="19"/>
  <c r="W45" i="19"/>
  <c r="V45" i="19"/>
  <c r="U45" i="19"/>
  <c r="T45" i="19"/>
  <c r="S45" i="19"/>
  <c r="Q45" i="19"/>
  <c r="O45" i="19"/>
  <c r="N45" i="19"/>
  <c r="I45" i="19"/>
  <c r="V44" i="19"/>
  <c r="W44" i="19" s="1"/>
  <c r="U44" i="19"/>
  <c r="T44" i="19"/>
  <c r="S44" i="19"/>
  <c r="Q44" i="19"/>
  <c r="O44" i="19"/>
  <c r="N44" i="19"/>
  <c r="I44" i="19"/>
  <c r="W43" i="19"/>
  <c r="V43" i="19"/>
  <c r="U43" i="19"/>
  <c r="T43" i="19"/>
  <c r="S43" i="19"/>
  <c r="O43" i="19"/>
  <c r="N43" i="19"/>
  <c r="Q43" i="19" s="1"/>
  <c r="I43" i="19"/>
  <c r="V42" i="19"/>
  <c r="W42" i="19" s="1"/>
  <c r="U42" i="19"/>
  <c r="T42" i="19"/>
  <c r="S42" i="19"/>
  <c r="O42" i="19"/>
  <c r="N42" i="19"/>
  <c r="Q42" i="19" s="1"/>
  <c r="I42" i="19"/>
  <c r="W41" i="19"/>
  <c r="V41" i="19"/>
  <c r="U41" i="19"/>
  <c r="T41" i="19"/>
  <c r="S41" i="19"/>
  <c r="Q41" i="19"/>
  <c r="O41" i="19"/>
  <c r="N41" i="19"/>
  <c r="I41" i="19"/>
  <c r="V40" i="19"/>
  <c r="W40" i="19" s="1"/>
  <c r="U40" i="19"/>
  <c r="T40" i="19"/>
  <c r="S40" i="19"/>
  <c r="Q40" i="19"/>
  <c r="O40" i="19"/>
  <c r="N40" i="19"/>
  <c r="I40" i="19"/>
  <c r="W39" i="19"/>
  <c r="V39" i="19"/>
  <c r="U39" i="19"/>
  <c r="T39" i="19"/>
  <c r="S39" i="19"/>
  <c r="O39" i="19"/>
  <c r="N39" i="19"/>
  <c r="Q39" i="19" s="1"/>
  <c r="I39" i="19"/>
  <c r="V38" i="19"/>
  <c r="W38" i="19" s="1"/>
  <c r="U38" i="19"/>
  <c r="T38" i="19"/>
  <c r="S38" i="19"/>
  <c r="O38" i="19"/>
  <c r="N38" i="19"/>
  <c r="Q38" i="19" s="1"/>
  <c r="I38" i="19"/>
  <c r="W37" i="19"/>
  <c r="V37" i="19"/>
  <c r="U37" i="19"/>
  <c r="T37" i="19"/>
  <c r="S37" i="19"/>
  <c r="Q37" i="19"/>
  <c r="O37" i="19"/>
  <c r="N37" i="19"/>
  <c r="I37" i="19"/>
  <c r="V36" i="19"/>
  <c r="W36" i="19" s="1"/>
  <c r="U36" i="19"/>
  <c r="T36" i="19"/>
  <c r="S36" i="19"/>
  <c r="Q36" i="19"/>
  <c r="O36" i="19"/>
  <c r="N36" i="19"/>
  <c r="I36" i="19"/>
  <c r="W35" i="19"/>
  <c r="V35" i="19"/>
  <c r="U35" i="19"/>
  <c r="T35" i="19"/>
  <c r="S35" i="19"/>
  <c r="O35" i="19"/>
  <c r="N35" i="19"/>
  <c r="Q35" i="19" s="1"/>
  <c r="I35" i="19"/>
  <c r="V34" i="19"/>
  <c r="W34" i="19" s="1"/>
  <c r="U34" i="19"/>
  <c r="T34" i="19"/>
  <c r="S34" i="19"/>
  <c r="O34" i="19"/>
  <c r="N34" i="19"/>
  <c r="Q34" i="19" s="1"/>
  <c r="I34" i="19"/>
  <c r="W33" i="19"/>
  <c r="V33" i="19"/>
  <c r="U33" i="19"/>
  <c r="T33" i="19"/>
  <c r="S33" i="19"/>
  <c r="Q33" i="19"/>
  <c r="O33" i="19"/>
  <c r="N33" i="19"/>
  <c r="I33" i="19"/>
  <c r="V32" i="19"/>
  <c r="W32" i="19" s="1"/>
  <c r="U32" i="19"/>
  <c r="T32" i="19"/>
  <c r="S32" i="19"/>
  <c r="Q32" i="19"/>
  <c r="O32" i="19"/>
  <c r="N32" i="19"/>
  <c r="I32" i="19"/>
  <c r="W31" i="19"/>
  <c r="V31" i="19"/>
  <c r="U31" i="19"/>
  <c r="T31" i="19"/>
  <c r="S31" i="19"/>
  <c r="O31" i="19"/>
  <c r="N31" i="19"/>
  <c r="Q31" i="19" s="1"/>
  <c r="I31" i="19"/>
  <c r="V30" i="19"/>
  <c r="W30" i="19" s="1"/>
  <c r="U30" i="19"/>
  <c r="T30" i="19"/>
  <c r="S30" i="19"/>
  <c r="O30" i="19"/>
  <c r="N30" i="19"/>
  <c r="Q30" i="19" s="1"/>
  <c r="I30" i="19"/>
  <c r="V29" i="19"/>
  <c r="W29" i="19" s="1"/>
  <c r="U29" i="19"/>
  <c r="T29" i="19"/>
  <c r="S29" i="19"/>
  <c r="O29" i="19"/>
  <c r="N29" i="19"/>
  <c r="Q29" i="19" s="1"/>
  <c r="I29" i="19"/>
  <c r="V28" i="19"/>
  <c r="W28" i="19" s="1"/>
  <c r="U28" i="19"/>
  <c r="T28" i="19"/>
  <c r="S28" i="19"/>
  <c r="O28" i="19"/>
  <c r="N28" i="19"/>
  <c r="Q28" i="19" s="1"/>
  <c r="I28" i="19"/>
  <c r="V27" i="19"/>
  <c r="W27" i="19" s="1"/>
  <c r="U27" i="19"/>
  <c r="T27" i="19"/>
  <c r="S27" i="19"/>
  <c r="O27" i="19"/>
  <c r="N27" i="19"/>
  <c r="Q27" i="19" s="1"/>
  <c r="I27" i="19"/>
  <c r="V26" i="19"/>
  <c r="W26" i="19" s="1"/>
  <c r="U26" i="19"/>
  <c r="T26" i="19"/>
  <c r="S26" i="19"/>
  <c r="O26" i="19"/>
  <c r="N26" i="19"/>
  <c r="Q26" i="19" s="1"/>
  <c r="I26" i="19"/>
  <c r="V25" i="19"/>
  <c r="W25" i="19" s="1"/>
  <c r="U25" i="19"/>
  <c r="T25" i="19"/>
  <c r="S25" i="19"/>
  <c r="O25" i="19"/>
  <c r="N25" i="19"/>
  <c r="Q25" i="19" s="1"/>
  <c r="I25" i="19"/>
  <c r="V24" i="19"/>
  <c r="W24" i="19" s="1"/>
  <c r="U24" i="19"/>
  <c r="T24" i="19"/>
  <c r="S24" i="19"/>
  <c r="O24" i="19"/>
  <c r="N24" i="19"/>
  <c r="Q24" i="19" s="1"/>
  <c r="Q13" i="19" s="1"/>
  <c r="I24" i="19"/>
  <c r="V23" i="19"/>
  <c r="W23" i="19" s="1"/>
  <c r="U23" i="19"/>
  <c r="T23" i="19"/>
  <c r="S23" i="19"/>
  <c r="O23" i="19"/>
  <c r="N23" i="19"/>
  <c r="Q23" i="19" s="1"/>
  <c r="I23" i="19"/>
  <c r="V22" i="19"/>
  <c r="W22" i="19" s="1"/>
  <c r="U22" i="19"/>
  <c r="T22" i="19"/>
  <c r="S22" i="19"/>
  <c r="O22" i="19"/>
  <c r="N22" i="19"/>
  <c r="Q22" i="19" s="1"/>
  <c r="I22" i="19"/>
  <c r="V21" i="19"/>
  <c r="W21" i="19" s="1"/>
  <c r="U21" i="19"/>
  <c r="T21" i="19"/>
  <c r="S21" i="19"/>
  <c r="O21" i="19"/>
  <c r="N21" i="19"/>
  <c r="Q21" i="19" s="1"/>
  <c r="I21" i="19"/>
  <c r="V20" i="19"/>
  <c r="W20" i="19" s="1"/>
  <c r="U20" i="19"/>
  <c r="T20" i="19"/>
  <c r="S20" i="19"/>
  <c r="O20" i="19"/>
  <c r="N20" i="19"/>
  <c r="Q20" i="19" s="1"/>
  <c r="I20" i="19"/>
  <c r="V19" i="19"/>
  <c r="W19" i="19" s="1"/>
  <c r="U19" i="19"/>
  <c r="T19" i="19"/>
  <c r="S19" i="19"/>
  <c r="O19" i="19"/>
  <c r="N19" i="19"/>
  <c r="Q19" i="19" s="1"/>
  <c r="I19" i="19"/>
  <c r="Q14" i="19"/>
  <c r="N14" i="19"/>
  <c r="P13" i="19"/>
  <c r="M13" i="19"/>
  <c r="L13" i="19"/>
  <c r="K13" i="19"/>
  <c r="J13" i="19"/>
  <c r="P12" i="19"/>
  <c r="M12" i="19"/>
  <c r="L12" i="19"/>
  <c r="K12" i="19"/>
  <c r="J12" i="19"/>
  <c r="P11" i="19"/>
  <c r="M11" i="19"/>
  <c r="M15" i="19" s="1"/>
  <c r="L11" i="19"/>
  <c r="L15" i="19" s="1"/>
  <c r="K11" i="19"/>
  <c r="K15" i="19" s="1"/>
  <c r="J11" i="19"/>
  <c r="J15" i="19" s="1"/>
  <c r="V53" i="18"/>
  <c r="W53" i="18" s="1"/>
  <c r="U53" i="18"/>
  <c r="T53" i="18"/>
  <c r="S53" i="18"/>
  <c r="O53" i="18"/>
  <c r="N53" i="18"/>
  <c r="Q53" i="18" s="1"/>
  <c r="I53" i="18"/>
  <c r="W52" i="18"/>
  <c r="V52" i="18"/>
  <c r="U52" i="18"/>
  <c r="T52" i="18"/>
  <c r="S52" i="18"/>
  <c r="O52" i="18"/>
  <c r="N52" i="18"/>
  <c r="Q52" i="18" s="1"/>
  <c r="I52" i="18"/>
  <c r="V51" i="18"/>
  <c r="W51" i="18" s="1"/>
  <c r="U51" i="18"/>
  <c r="T51" i="18"/>
  <c r="S51" i="18"/>
  <c r="Q51" i="18"/>
  <c r="O51" i="18"/>
  <c r="N51" i="18"/>
  <c r="I51" i="18"/>
  <c r="W50" i="18"/>
  <c r="V50" i="18"/>
  <c r="U50" i="18"/>
  <c r="T50" i="18"/>
  <c r="S50" i="18"/>
  <c r="Q50" i="18"/>
  <c r="O50" i="18"/>
  <c r="N50" i="18"/>
  <c r="I50" i="18"/>
  <c r="V49" i="18"/>
  <c r="W49" i="18" s="1"/>
  <c r="U49" i="18"/>
  <c r="T49" i="18"/>
  <c r="S49" i="18"/>
  <c r="O49" i="18"/>
  <c r="N49" i="18"/>
  <c r="Q49" i="18" s="1"/>
  <c r="I49" i="18"/>
  <c r="W48" i="18"/>
  <c r="V48" i="18"/>
  <c r="U48" i="18"/>
  <c r="T48" i="18"/>
  <c r="S48" i="18"/>
  <c r="O48" i="18"/>
  <c r="N48" i="18"/>
  <c r="Q48" i="18" s="1"/>
  <c r="I48" i="18"/>
  <c r="V47" i="18"/>
  <c r="W47" i="18" s="1"/>
  <c r="U47" i="18"/>
  <c r="T47" i="18"/>
  <c r="S47" i="18"/>
  <c r="Q47" i="18"/>
  <c r="O47" i="18"/>
  <c r="N47" i="18"/>
  <c r="I47" i="18"/>
  <c r="W46" i="18"/>
  <c r="V46" i="18"/>
  <c r="U46" i="18"/>
  <c r="T46" i="18"/>
  <c r="S46" i="18"/>
  <c r="Q46" i="18"/>
  <c r="O46" i="18"/>
  <c r="N46" i="18"/>
  <c r="I46" i="18"/>
  <c r="V45" i="18"/>
  <c r="W45" i="18" s="1"/>
  <c r="U45" i="18"/>
  <c r="T45" i="18"/>
  <c r="S45" i="18"/>
  <c r="O45" i="18"/>
  <c r="N45" i="18"/>
  <c r="Q45" i="18" s="1"/>
  <c r="I45" i="18"/>
  <c r="W44" i="18"/>
  <c r="V44" i="18"/>
  <c r="U44" i="18"/>
  <c r="T44" i="18"/>
  <c r="S44" i="18"/>
  <c r="O44" i="18"/>
  <c r="N44" i="18"/>
  <c r="Q44" i="18" s="1"/>
  <c r="I44" i="18"/>
  <c r="V43" i="18"/>
  <c r="W43" i="18" s="1"/>
  <c r="U43" i="18"/>
  <c r="T43" i="18"/>
  <c r="S43" i="18"/>
  <c r="Q43" i="18"/>
  <c r="O43" i="18"/>
  <c r="N43" i="18"/>
  <c r="I43" i="18"/>
  <c r="W42" i="18"/>
  <c r="V42" i="18"/>
  <c r="U42" i="18"/>
  <c r="T42" i="18"/>
  <c r="S42" i="18"/>
  <c r="Q42" i="18"/>
  <c r="O42" i="18"/>
  <c r="N42" i="18"/>
  <c r="I42" i="18"/>
  <c r="V41" i="18"/>
  <c r="W41" i="18" s="1"/>
  <c r="U41" i="18"/>
  <c r="T41" i="18"/>
  <c r="S41" i="18"/>
  <c r="O41" i="18"/>
  <c r="N41" i="18"/>
  <c r="Q41" i="18" s="1"/>
  <c r="I41" i="18"/>
  <c r="W40" i="18"/>
  <c r="V40" i="18"/>
  <c r="U40" i="18"/>
  <c r="T40" i="18"/>
  <c r="S40" i="18"/>
  <c r="O40" i="18"/>
  <c r="N40" i="18"/>
  <c r="Q40" i="18" s="1"/>
  <c r="I40" i="18"/>
  <c r="V39" i="18"/>
  <c r="W39" i="18" s="1"/>
  <c r="U39" i="18"/>
  <c r="T39" i="18"/>
  <c r="S39" i="18"/>
  <c r="Q39" i="18"/>
  <c r="O39" i="18"/>
  <c r="N39" i="18"/>
  <c r="I39" i="18"/>
  <c r="W38" i="18"/>
  <c r="V38" i="18"/>
  <c r="U38" i="18"/>
  <c r="T38" i="18"/>
  <c r="S38" i="18"/>
  <c r="Q38" i="18"/>
  <c r="O38" i="18"/>
  <c r="N38" i="18"/>
  <c r="I38" i="18"/>
  <c r="V37" i="18"/>
  <c r="W37" i="18" s="1"/>
  <c r="U37" i="18"/>
  <c r="T37" i="18"/>
  <c r="S37" i="18"/>
  <c r="O37" i="18"/>
  <c r="N37" i="18"/>
  <c r="Q37" i="18" s="1"/>
  <c r="I37" i="18"/>
  <c r="W36" i="18"/>
  <c r="V36" i="18"/>
  <c r="U36" i="18"/>
  <c r="T36" i="18"/>
  <c r="S36" i="18"/>
  <c r="O36" i="18"/>
  <c r="N36" i="18"/>
  <c r="Q36" i="18" s="1"/>
  <c r="I36" i="18"/>
  <c r="V35" i="18"/>
  <c r="W35" i="18" s="1"/>
  <c r="U35" i="18"/>
  <c r="T35" i="18"/>
  <c r="S35" i="18"/>
  <c r="Q35" i="18"/>
  <c r="O35" i="18"/>
  <c r="N35" i="18"/>
  <c r="I35" i="18"/>
  <c r="W34" i="18"/>
  <c r="V34" i="18"/>
  <c r="U34" i="18"/>
  <c r="T34" i="18"/>
  <c r="S34" i="18"/>
  <c r="Q34" i="18"/>
  <c r="O34" i="18"/>
  <c r="N34" i="18"/>
  <c r="I34" i="18"/>
  <c r="V33" i="18"/>
  <c r="W33" i="18" s="1"/>
  <c r="U33" i="18"/>
  <c r="T33" i="18"/>
  <c r="S33" i="18"/>
  <c r="O33" i="18"/>
  <c r="N33" i="18"/>
  <c r="Q33" i="18" s="1"/>
  <c r="I33" i="18"/>
  <c r="W32" i="18"/>
  <c r="V32" i="18"/>
  <c r="U32" i="18"/>
  <c r="T32" i="18"/>
  <c r="S32" i="18"/>
  <c r="O32" i="18"/>
  <c r="N32" i="18"/>
  <c r="Q32" i="18" s="1"/>
  <c r="I32" i="18"/>
  <c r="V31" i="18"/>
  <c r="W31" i="18" s="1"/>
  <c r="U31" i="18"/>
  <c r="T31" i="18"/>
  <c r="S31" i="18"/>
  <c r="Q31" i="18"/>
  <c r="O31" i="18"/>
  <c r="N31" i="18"/>
  <c r="I31" i="18"/>
  <c r="V30" i="18"/>
  <c r="W30" i="18" s="1"/>
  <c r="U30" i="18"/>
  <c r="T30" i="18"/>
  <c r="S30" i="18"/>
  <c r="Q30" i="18"/>
  <c r="O30" i="18"/>
  <c r="N30" i="18"/>
  <c r="I30" i="18"/>
  <c r="V29" i="18"/>
  <c r="W29" i="18" s="1"/>
  <c r="U29" i="18"/>
  <c r="T29" i="18"/>
  <c r="S29" i="18"/>
  <c r="O29" i="18"/>
  <c r="N29" i="18"/>
  <c r="Q29" i="18" s="1"/>
  <c r="I29" i="18"/>
  <c r="V28" i="18"/>
  <c r="W28" i="18" s="1"/>
  <c r="U28" i="18"/>
  <c r="T28" i="18"/>
  <c r="S28" i="18"/>
  <c r="O28" i="18"/>
  <c r="N28" i="18"/>
  <c r="Q28" i="18" s="1"/>
  <c r="I28" i="18"/>
  <c r="V27" i="18"/>
  <c r="W27" i="18" s="1"/>
  <c r="U27" i="18"/>
  <c r="T27" i="18"/>
  <c r="S27" i="18"/>
  <c r="O27" i="18"/>
  <c r="N27" i="18"/>
  <c r="Q27" i="18" s="1"/>
  <c r="I27" i="18"/>
  <c r="V26" i="18"/>
  <c r="W26" i="18" s="1"/>
  <c r="U26" i="18"/>
  <c r="T26" i="18"/>
  <c r="S26" i="18"/>
  <c r="O26" i="18"/>
  <c r="N26" i="18"/>
  <c r="Q26" i="18" s="1"/>
  <c r="I26" i="18"/>
  <c r="V25" i="18"/>
  <c r="W25" i="18" s="1"/>
  <c r="U25" i="18"/>
  <c r="T25" i="18"/>
  <c r="S25" i="18"/>
  <c r="O25" i="18"/>
  <c r="N25" i="18"/>
  <c r="Q25" i="18" s="1"/>
  <c r="I25" i="18"/>
  <c r="V24" i="18"/>
  <c r="W24" i="18" s="1"/>
  <c r="U24" i="18"/>
  <c r="T24" i="18"/>
  <c r="S24" i="18"/>
  <c r="O24" i="18"/>
  <c r="N24" i="18"/>
  <c r="Q24" i="18" s="1"/>
  <c r="Q13" i="18" s="1"/>
  <c r="I24" i="18"/>
  <c r="V23" i="18"/>
  <c r="W23" i="18" s="1"/>
  <c r="U23" i="18"/>
  <c r="T23" i="18"/>
  <c r="S23" i="18"/>
  <c r="O23" i="18"/>
  <c r="N23" i="18"/>
  <c r="Q23" i="18" s="1"/>
  <c r="I23" i="18"/>
  <c r="V22" i="18"/>
  <c r="W22" i="18" s="1"/>
  <c r="U22" i="18"/>
  <c r="T22" i="18"/>
  <c r="S22" i="18"/>
  <c r="O22" i="18"/>
  <c r="N22" i="18"/>
  <c r="Q22" i="18" s="1"/>
  <c r="I22" i="18"/>
  <c r="V21" i="18"/>
  <c r="W21" i="18" s="1"/>
  <c r="U21" i="18"/>
  <c r="T21" i="18"/>
  <c r="S21" i="18"/>
  <c r="O21" i="18"/>
  <c r="N21" i="18"/>
  <c r="Q21" i="18" s="1"/>
  <c r="I21" i="18"/>
  <c r="V20" i="18"/>
  <c r="W20" i="18" s="1"/>
  <c r="U20" i="18"/>
  <c r="T20" i="18"/>
  <c r="S20" i="18"/>
  <c r="O20" i="18"/>
  <c r="N20" i="18"/>
  <c r="Q20" i="18" s="1"/>
  <c r="I20" i="18"/>
  <c r="V19" i="18"/>
  <c r="W19" i="18" s="1"/>
  <c r="U19" i="18"/>
  <c r="T19" i="18"/>
  <c r="S19" i="18"/>
  <c r="O19" i="18"/>
  <c r="N19" i="18"/>
  <c r="Q19" i="18" s="1"/>
  <c r="I19" i="18"/>
  <c r="Q14" i="18"/>
  <c r="N14" i="18"/>
  <c r="P13" i="18"/>
  <c r="M13" i="18"/>
  <c r="L13" i="18"/>
  <c r="K13" i="18"/>
  <c r="J13" i="18"/>
  <c r="P12" i="18"/>
  <c r="M12" i="18"/>
  <c r="L12" i="18"/>
  <c r="K12" i="18"/>
  <c r="J12" i="18"/>
  <c r="P11" i="18"/>
  <c r="M11" i="18"/>
  <c r="M15" i="18" s="1"/>
  <c r="L11" i="18"/>
  <c r="L15" i="18" s="1"/>
  <c r="K11" i="18"/>
  <c r="K15" i="18" s="1"/>
  <c r="J11" i="18"/>
  <c r="J15" i="18" s="1"/>
  <c r="V53" i="17"/>
  <c r="W53" i="17" s="1"/>
  <c r="U53" i="17"/>
  <c r="T53" i="17"/>
  <c r="S53" i="17"/>
  <c r="O53" i="17"/>
  <c r="N53" i="17"/>
  <c r="Q53" i="17" s="1"/>
  <c r="I53" i="17"/>
  <c r="W52" i="17"/>
  <c r="V52" i="17"/>
  <c r="U52" i="17"/>
  <c r="T52" i="17"/>
  <c r="S52" i="17"/>
  <c r="O52" i="17"/>
  <c r="N52" i="17"/>
  <c r="Q52" i="17" s="1"/>
  <c r="I52" i="17"/>
  <c r="V51" i="17"/>
  <c r="W51" i="17" s="1"/>
  <c r="U51" i="17"/>
  <c r="T51" i="17"/>
  <c r="S51" i="17"/>
  <c r="Q51" i="17"/>
  <c r="O51" i="17"/>
  <c r="N51" i="17"/>
  <c r="I51" i="17"/>
  <c r="W50" i="17"/>
  <c r="V50" i="17"/>
  <c r="U50" i="17"/>
  <c r="T50" i="17"/>
  <c r="S50" i="17"/>
  <c r="Q50" i="17"/>
  <c r="O50" i="17"/>
  <c r="N50" i="17"/>
  <c r="I50" i="17"/>
  <c r="V49" i="17"/>
  <c r="W49" i="17" s="1"/>
  <c r="U49" i="17"/>
  <c r="T49" i="17"/>
  <c r="S49" i="17"/>
  <c r="O49" i="17"/>
  <c r="N49" i="17"/>
  <c r="Q49" i="17" s="1"/>
  <c r="I49" i="17"/>
  <c r="W48" i="17"/>
  <c r="V48" i="17"/>
  <c r="U48" i="17"/>
  <c r="T48" i="17"/>
  <c r="S48" i="17"/>
  <c r="O48" i="17"/>
  <c r="N48" i="17"/>
  <c r="Q48" i="17" s="1"/>
  <c r="I48" i="17"/>
  <c r="V47" i="17"/>
  <c r="W47" i="17" s="1"/>
  <c r="U47" i="17"/>
  <c r="T47" i="17"/>
  <c r="S47" i="17"/>
  <c r="Q47" i="17"/>
  <c r="O47" i="17"/>
  <c r="N47" i="17"/>
  <c r="I47" i="17"/>
  <c r="W46" i="17"/>
  <c r="V46" i="17"/>
  <c r="U46" i="17"/>
  <c r="T46" i="17"/>
  <c r="S46" i="17"/>
  <c r="Q46" i="17"/>
  <c r="O46" i="17"/>
  <c r="N46" i="17"/>
  <c r="I46" i="17"/>
  <c r="V45" i="17"/>
  <c r="W45" i="17" s="1"/>
  <c r="U45" i="17"/>
  <c r="T45" i="17"/>
  <c r="S45" i="17"/>
  <c r="O45" i="17"/>
  <c r="N45" i="17"/>
  <c r="Q45" i="17" s="1"/>
  <c r="I45" i="17"/>
  <c r="W44" i="17"/>
  <c r="V44" i="17"/>
  <c r="U44" i="17"/>
  <c r="T44" i="17"/>
  <c r="S44" i="17"/>
  <c r="O44" i="17"/>
  <c r="N44" i="17"/>
  <c r="Q44" i="17" s="1"/>
  <c r="I44" i="17"/>
  <c r="V43" i="17"/>
  <c r="W43" i="17" s="1"/>
  <c r="U43" i="17"/>
  <c r="T43" i="17"/>
  <c r="S43" i="17"/>
  <c r="Q43" i="17"/>
  <c r="O43" i="17"/>
  <c r="N43" i="17"/>
  <c r="I43" i="17"/>
  <c r="W42" i="17"/>
  <c r="V42" i="17"/>
  <c r="U42" i="17"/>
  <c r="T42" i="17"/>
  <c r="S42" i="17"/>
  <c r="Q42" i="17"/>
  <c r="O42" i="17"/>
  <c r="N42" i="17"/>
  <c r="I42" i="17"/>
  <c r="V41" i="17"/>
  <c r="W41" i="17" s="1"/>
  <c r="U41" i="17"/>
  <c r="T41" i="17"/>
  <c r="S41" i="17"/>
  <c r="O41" i="17"/>
  <c r="N41" i="17"/>
  <c r="Q41" i="17" s="1"/>
  <c r="I41" i="17"/>
  <c r="W40" i="17"/>
  <c r="V40" i="17"/>
  <c r="U40" i="17"/>
  <c r="T40" i="17"/>
  <c r="S40" i="17"/>
  <c r="O40" i="17"/>
  <c r="N40" i="17"/>
  <c r="Q40" i="17" s="1"/>
  <c r="I40" i="17"/>
  <c r="V39" i="17"/>
  <c r="W39" i="17" s="1"/>
  <c r="U39" i="17"/>
  <c r="T39" i="17"/>
  <c r="S39" i="17"/>
  <c r="Q39" i="17"/>
  <c r="O39" i="17"/>
  <c r="N39" i="17"/>
  <c r="I39" i="17"/>
  <c r="W38" i="17"/>
  <c r="V38" i="17"/>
  <c r="U38" i="17"/>
  <c r="T38" i="17"/>
  <c r="S38" i="17"/>
  <c r="Q38" i="17"/>
  <c r="O38" i="17"/>
  <c r="N38" i="17"/>
  <c r="I38" i="17"/>
  <c r="V37" i="17"/>
  <c r="W37" i="17" s="1"/>
  <c r="U37" i="17"/>
  <c r="T37" i="17"/>
  <c r="S37" i="17"/>
  <c r="O37" i="17"/>
  <c r="N37" i="17"/>
  <c r="Q37" i="17" s="1"/>
  <c r="I37" i="17"/>
  <c r="W36" i="17"/>
  <c r="V36" i="17"/>
  <c r="U36" i="17"/>
  <c r="T36" i="17"/>
  <c r="S36" i="17"/>
  <c r="O36" i="17"/>
  <c r="N36" i="17"/>
  <c r="Q36" i="17" s="1"/>
  <c r="I36" i="17"/>
  <c r="V35" i="17"/>
  <c r="W35" i="17" s="1"/>
  <c r="U35" i="17"/>
  <c r="T35" i="17"/>
  <c r="S35" i="17"/>
  <c r="Q35" i="17"/>
  <c r="O35" i="17"/>
  <c r="N35" i="17"/>
  <c r="I35" i="17"/>
  <c r="W34" i="17"/>
  <c r="V34" i="17"/>
  <c r="U34" i="17"/>
  <c r="T34" i="17"/>
  <c r="S34" i="17"/>
  <c r="Q34" i="17"/>
  <c r="O34" i="17"/>
  <c r="N34" i="17"/>
  <c r="I34" i="17"/>
  <c r="V33" i="17"/>
  <c r="W33" i="17" s="1"/>
  <c r="U33" i="17"/>
  <c r="T33" i="17"/>
  <c r="S33" i="17"/>
  <c r="O33" i="17"/>
  <c r="N33" i="17"/>
  <c r="Q33" i="17" s="1"/>
  <c r="I33" i="17"/>
  <c r="W32" i="17"/>
  <c r="V32" i="17"/>
  <c r="U32" i="17"/>
  <c r="T32" i="17"/>
  <c r="S32" i="17"/>
  <c r="O32" i="17"/>
  <c r="N32" i="17"/>
  <c r="Q32" i="17" s="1"/>
  <c r="I32" i="17"/>
  <c r="V31" i="17"/>
  <c r="W31" i="17" s="1"/>
  <c r="U31" i="17"/>
  <c r="T31" i="17"/>
  <c r="S31" i="17"/>
  <c r="Q31" i="17"/>
  <c r="O31" i="17"/>
  <c r="N31" i="17"/>
  <c r="I31" i="17"/>
  <c r="V30" i="17"/>
  <c r="W30" i="17" s="1"/>
  <c r="U30" i="17"/>
  <c r="T30" i="17"/>
  <c r="S30" i="17"/>
  <c r="O30" i="17"/>
  <c r="N30" i="17"/>
  <c r="Q30" i="17" s="1"/>
  <c r="I30" i="17"/>
  <c r="V29" i="17"/>
  <c r="W29" i="17" s="1"/>
  <c r="U29" i="17"/>
  <c r="T29" i="17"/>
  <c r="S29" i="17"/>
  <c r="O29" i="17"/>
  <c r="N29" i="17"/>
  <c r="Q29" i="17" s="1"/>
  <c r="I29" i="17"/>
  <c r="V28" i="17"/>
  <c r="W28" i="17" s="1"/>
  <c r="U28" i="17"/>
  <c r="T28" i="17"/>
  <c r="S28" i="17"/>
  <c r="O28" i="17"/>
  <c r="N28" i="17"/>
  <c r="Q28" i="17" s="1"/>
  <c r="I28" i="17"/>
  <c r="V27" i="17"/>
  <c r="W27" i="17" s="1"/>
  <c r="U27" i="17"/>
  <c r="T27" i="17"/>
  <c r="S27" i="17"/>
  <c r="O27" i="17"/>
  <c r="N27" i="17"/>
  <c r="Q27" i="17" s="1"/>
  <c r="I27" i="17"/>
  <c r="V26" i="17"/>
  <c r="W26" i="17" s="1"/>
  <c r="U26" i="17"/>
  <c r="T26" i="17"/>
  <c r="S26" i="17"/>
  <c r="O26" i="17"/>
  <c r="N26" i="17"/>
  <c r="Q26" i="17" s="1"/>
  <c r="I26" i="17"/>
  <c r="V25" i="17"/>
  <c r="W25" i="17" s="1"/>
  <c r="U25" i="17"/>
  <c r="T25" i="17"/>
  <c r="S25" i="17"/>
  <c r="O25" i="17"/>
  <c r="N25" i="17"/>
  <c r="Q25" i="17" s="1"/>
  <c r="I25" i="17"/>
  <c r="V24" i="17"/>
  <c r="W24" i="17" s="1"/>
  <c r="U24" i="17"/>
  <c r="T24" i="17"/>
  <c r="S24" i="17"/>
  <c r="O24" i="17"/>
  <c r="N24" i="17"/>
  <c r="Q24" i="17" s="1"/>
  <c r="Q13" i="17" s="1"/>
  <c r="I24" i="17"/>
  <c r="V23" i="17"/>
  <c r="W23" i="17" s="1"/>
  <c r="U23" i="17"/>
  <c r="T23" i="17"/>
  <c r="S23" i="17"/>
  <c r="O23" i="17"/>
  <c r="N23" i="17"/>
  <c r="Q23" i="17" s="1"/>
  <c r="I23" i="17"/>
  <c r="V22" i="17"/>
  <c r="W22" i="17" s="1"/>
  <c r="U22" i="17"/>
  <c r="T22" i="17"/>
  <c r="S22" i="17"/>
  <c r="O22" i="17"/>
  <c r="N22" i="17"/>
  <c r="Q22" i="17" s="1"/>
  <c r="I22" i="17"/>
  <c r="V21" i="17"/>
  <c r="W21" i="17" s="1"/>
  <c r="U21" i="17"/>
  <c r="T21" i="17"/>
  <c r="S21" i="17"/>
  <c r="O21" i="17"/>
  <c r="N21" i="17"/>
  <c r="Q21" i="17" s="1"/>
  <c r="I21" i="17"/>
  <c r="V20" i="17"/>
  <c r="W20" i="17" s="1"/>
  <c r="U20" i="17"/>
  <c r="T20" i="17"/>
  <c r="S20" i="17"/>
  <c r="O20" i="17"/>
  <c r="N20" i="17"/>
  <c r="Q20" i="17" s="1"/>
  <c r="I20" i="17"/>
  <c r="V19" i="17"/>
  <c r="U19" i="17"/>
  <c r="T19" i="17"/>
  <c r="S19" i="17"/>
  <c r="O19" i="17"/>
  <c r="N19" i="17"/>
  <c r="Q19" i="17" s="1"/>
  <c r="I19" i="17"/>
  <c r="Q14" i="17"/>
  <c r="N14" i="17"/>
  <c r="P13" i="17"/>
  <c r="M13" i="17"/>
  <c r="L13" i="17"/>
  <c r="K13" i="17"/>
  <c r="J13" i="17"/>
  <c r="P12" i="17"/>
  <c r="M12" i="17"/>
  <c r="L12" i="17"/>
  <c r="K12" i="17"/>
  <c r="J12" i="17"/>
  <c r="P11" i="17"/>
  <c r="M11" i="17"/>
  <c r="M15" i="17" s="1"/>
  <c r="L11" i="17"/>
  <c r="L15" i="17" s="1"/>
  <c r="K11" i="17"/>
  <c r="K15" i="17" s="1"/>
  <c r="J11" i="17"/>
  <c r="J15" i="17" s="1"/>
  <c r="V53" i="16"/>
  <c r="W53" i="16" s="1"/>
  <c r="U53" i="16"/>
  <c r="T53" i="16"/>
  <c r="S53" i="16"/>
  <c r="O53" i="16"/>
  <c r="N53" i="16"/>
  <c r="Q53" i="16" s="1"/>
  <c r="I53" i="16"/>
  <c r="W52" i="16"/>
  <c r="V52" i="16"/>
  <c r="U52" i="16"/>
  <c r="T52" i="16"/>
  <c r="S52" i="16"/>
  <c r="O52" i="16"/>
  <c r="N52" i="16"/>
  <c r="Q52" i="16" s="1"/>
  <c r="I52" i="16"/>
  <c r="V51" i="16"/>
  <c r="W51" i="16" s="1"/>
  <c r="U51" i="16"/>
  <c r="T51" i="16"/>
  <c r="S51" i="16"/>
  <c r="Q51" i="16"/>
  <c r="O51" i="16"/>
  <c r="N51" i="16"/>
  <c r="I51" i="16"/>
  <c r="W50" i="16"/>
  <c r="V50" i="16"/>
  <c r="U50" i="16"/>
  <c r="T50" i="16"/>
  <c r="S50" i="16"/>
  <c r="Q50" i="16"/>
  <c r="O50" i="16"/>
  <c r="N50" i="16"/>
  <c r="I50" i="16"/>
  <c r="V49" i="16"/>
  <c r="W49" i="16" s="1"/>
  <c r="U49" i="16"/>
  <c r="T49" i="16"/>
  <c r="S49" i="16"/>
  <c r="O49" i="16"/>
  <c r="N49" i="16"/>
  <c r="Q49" i="16" s="1"/>
  <c r="I49" i="16"/>
  <c r="W48" i="16"/>
  <c r="V48" i="16"/>
  <c r="U48" i="16"/>
  <c r="T48" i="16"/>
  <c r="S48" i="16"/>
  <c r="O48" i="16"/>
  <c r="N48" i="16"/>
  <c r="Q48" i="16" s="1"/>
  <c r="I48" i="16"/>
  <c r="V47" i="16"/>
  <c r="W47" i="16" s="1"/>
  <c r="U47" i="16"/>
  <c r="T47" i="16"/>
  <c r="S47" i="16"/>
  <c r="Q47" i="16"/>
  <c r="O47" i="16"/>
  <c r="N47" i="16"/>
  <c r="I47" i="16"/>
  <c r="W46" i="16"/>
  <c r="V46" i="16"/>
  <c r="U46" i="16"/>
  <c r="T46" i="16"/>
  <c r="S46" i="16"/>
  <c r="Q46" i="16"/>
  <c r="O46" i="16"/>
  <c r="N46" i="16"/>
  <c r="I46" i="16"/>
  <c r="V45" i="16"/>
  <c r="W45" i="16" s="1"/>
  <c r="U45" i="16"/>
  <c r="T45" i="16"/>
  <c r="S45" i="16"/>
  <c r="O45" i="16"/>
  <c r="N45" i="16"/>
  <c r="Q45" i="16" s="1"/>
  <c r="I45" i="16"/>
  <c r="W44" i="16"/>
  <c r="V44" i="16"/>
  <c r="U44" i="16"/>
  <c r="T44" i="16"/>
  <c r="S44" i="16"/>
  <c r="O44" i="16"/>
  <c r="N44" i="16"/>
  <c r="Q44" i="16" s="1"/>
  <c r="I44" i="16"/>
  <c r="V43" i="16"/>
  <c r="W43" i="16" s="1"/>
  <c r="U43" i="16"/>
  <c r="T43" i="16"/>
  <c r="S43" i="16"/>
  <c r="Q43" i="16"/>
  <c r="O43" i="16"/>
  <c r="N43" i="16"/>
  <c r="I43" i="16"/>
  <c r="W42" i="16"/>
  <c r="V42" i="16"/>
  <c r="U42" i="16"/>
  <c r="T42" i="16"/>
  <c r="S42" i="16"/>
  <c r="Q42" i="16"/>
  <c r="O42" i="16"/>
  <c r="N42" i="16"/>
  <c r="I42" i="16"/>
  <c r="V41" i="16"/>
  <c r="W41" i="16" s="1"/>
  <c r="U41" i="16"/>
  <c r="T41" i="16"/>
  <c r="S41" i="16"/>
  <c r="O41" i="16"/>
  <c r="N41" i="16"/>
  <c r="Q41" i="16" s="1"/>
  <c r="I41" i="16"/>
  <c r="W40" i="16"/>
  <c r="V40" i="16"/>
  <c r="U40" i="16"/>
  <c r="T40" i="16"/>
  <c r="S40" i="16"/>
  <c r="O40" i="16"/>
  <c r="N40" i="16"/>
  <c r="Q40" i="16" s="1"/>
  <c r="I40" i="16"/>
  <c r="V39" i="16"/>
  <c r="W39" i="16" s="1"/>
  <c r="U39" i="16"/>
  <c r="T39" i="16"/>
  <c r="S39" i="16"/>
  <c r="Q39" i="16"/>
  <c r="O39" i="16"/>
  <c r="N39" i="16"/>
  <c r="I39" i="16"/>
  <c r="W38" i="16"/>
  <c r="V38" i="16"/>
  <c r="U38" i="16"/>
  <c r="T38" i="16"/>
  <c r="S38" i="16"/>
  <c r="Q38" i="16"/>
  <c r="O38" i="16"/>
  <c r="N38" i="16"/>
  <c r="I38" i="16"/>
  <c r="V37" i="16"/>
  <c r="W37" i="16" s="1"/>
  <c r="U37" i="16"/>
  <c r="T37" i="16"/>
  <c r="S37" i="16"/>
  <c r="O37" i="16"/>
  <c r="N37" i="16"/>
  <c r="Q37" i="16" s="1"/>
  <c r="I37" i="16"/>
  <c r="W36" i="16"/>
  <c r="V36" i="16"/>
  <c r="U36" i="16"/>
  <c r="T36" i="16"/>
  <c r="S36" i="16"/>
  <c r="O36" i="16"/>
  <c r="N36" i="16"/>
  <c r="Q36" i="16" s="1"/>
  <c r="I36" i="16"/>
  <c r="V35" i="16"/>
  <c r="W35" i="16" s="1"/>
  <c r="U35" i="16"/>
  <c r="T35" i="16"/>
  <c r="S35" i="16"/>
  <c r="Q35" i="16"/>
  <c r="O35" i="16"/>
  <c r="N35" i="16"/>
  <c r="I35" i="16"/>
  <c r="W34" i="16"/>
  <c r="V34" i="16"/>
  <c r="U34" i="16"/>
  <c r="T34" i="16"/>
  <c r="S34" i="16"/>
  <c r="Q34" i="16"/>
  <c r="O34" i="16"/>
  <c r="N34" i="16"/>
  <c r="I34" i="16"/>
  <c r="V33" i="16"/>
  <c r="W33" i="16" s="1"/>
  <c r="U33" i="16"/>
  <c r="T33" i="16"/>
  <c r="S33" i="16"/>
  <c r="O33" i="16"/>
  <c r="N33" i="16"/>
  <c r="Q33" i="16" s="1"/>
  <c r="I33" i="16"/>
  <c r="W32" i="16"/>
  <c r="V32" i="16"/>
  <c r="U32" i="16"/>
  <c r="T32" i="16"/>
  <c r="S32" i="16"/>
  <c r="O32" i="16"/>
  <c r="N32" i="16"/>
  <c r="Q32" i="16" s="1"/>
  <c r="I32" i="16"/>
  <c r="V31" i="16"/>
  <c r="W31" i="16" s="1"/>
  <c r="U31" i="16"/>
  <c r="T31" i="16"/>
  <c r="S31" i="16"/>
  <c r="Q31" i="16"/>
  <c r="O31" i="16"/>
  <c r="N31" i="16"/>
  <c r="I31" i="16"/>
  <c r="V30" i="16"/>
  <c r="W30" i="16" s="1"/>
  <c r="U30" i="16"/>
  <c r="T30" i="16"/>
  <c r="S30" i="16"/>
  <c r="O30" i="16"/>
  <c r="N30" i="16"/>
  <c r="Q30" i="16" s="1"/>
  <c r="I30" i="16"/>
  <c r="V29" i="16"/>
  <c r="W29" i="16" s="1"/>
  <c r="U29" i="16"/>
  <c r="T29" i="16"/>
  <c r="S29" i="16"/>
  <c r="O29" i="16"/>
  <c r="N29" i="16"/>
  <c r="Q29" i="16" s="1"/>
  <c r="I29" i="16"/>
  <c r="V28" i="16"/>
  <c r="W28" i="16" s="1"/>
  <c r="U28" i="16"/>
  <c r="T28" i="16"/>
  <c r="S28" i="16"/>
  <c r="O28" i="16"/>
  <c r="N28" i="16"/>
  <c r="Q28" i="16" s="1"/>
  <c r="I28" i="16"/>
  <c r="V27" i="16"/>
  <c r="W27" i="16" s="1"/>
  <c r="U27" i="16"/>
  <c r="T27" i="16"/>
  <c r="S27" i="16"/>
  <c r="O27" i="16"/>
  <c r="N27" i="16"/>
  <c r="Q27" i="16" s="1"/>
  <c r="I27" i="16"/>
  <c r="V26" i="16"/>
  <c r="W26" i="16" s="1"/>
  <c r="U26" i="16"/>
  <c r="T26" i="16"/>
  <c r="S26" i="16"/>
  <c r="O26" i="16"/>
  <c r="N26" i="16"/>
  <c r="Q26" i="16" s="1"/>
  <c r="I26" i="16"/>
  <c r="V25" i="16"/>
  <c r="W25" i="16" s="1"/>
  <c r="U25" i="16"/>
  <c r="T25" i="16"/>
  <c r="S25" i="16"/>
  <c r="O25" i="16"/>
  <c r="N25" i="16"/>
  <c r="Q25" i="16" s="1"/>
  <c r="I25" i="16"/>
  <c r="V24" i="16"/>
  <c r="W24" i="16" s="1"/>
  <c r="U24" i="16"/>
  <c r="T24" i="16"/>
  <c r="S24" i="16"/>
  <c r="O24" i="16"/>
  <c r="N24" i="16"/>
  <c r="Q24" i="16" s="1"/>
  <c r="Q13" i="16" s="1"/>
  <c r="I24" i="16"/>
  <c r="V23" i="16"/>
  <c r="W23" i="16" s="1"/>
  <c r="U23" i="16"/>
  <c r="T23" i="16"/>
  <c r="S23" i="16"/>
  <c r="O23" i="16"/>
  <c r="N23" i="16"/>
  <c r="Q23" i="16" s="1"/>
  <c r="I23" i="16"/>
  <c r="V22" i="16"/>
  <c r="W22" i="16" s="1"/>
  <c r="U22" i="16"/>
  <c r="T22" i="16"/>
  <c r="S22" i="16"/>
  <c r="O22" i="16"/>
  <c r="N22" i="16"/>
  <c r="Q22" i="16" s="1"/>
  <c r="I22" i="16"/>
  <c r="V21" i="16"/>
  <c r="W21" i="16" s="1"/>
  <c r="U21" i="16"/>
  <c r="T21" i="16"/>
  <c r="S21" i="16"/>
  <c r="O21" i="16"/>
  <c r="N21" i="16"/>
  <c r="Q21" i="16" s="1"/>
  <c r="I21" i="16"/>
  <c r="V20" i="16"/>
  <c r="W20" i="16" s="1"/>
  <c r="U20" i="16"/>
  <c r="T20" i="16"/>
  <c r="S20" i="16"/>
  <c r="O20" i="16"/>
  <c r="N20" i="16"/>
  <c r="Q20" i="16" s="1"/>
  <c r="I20" i="16"/>
  <c r="V19" i="16"/>
  <c r="U19" i="16"/>
  <c r="T19" i="16"/>
  <c r="S19" i="16"/>
  <c r="O19" i="16"/>
  <c r="N19" i="16"/>
  <c r="Q19" i="16" s="1"/>
  <c r="Q12" i="16" s="1"/>
  <c r="I19" i="16"/>
  <c r="M15" i="16"/>
  <c r="Q14" i="16"/>
  <c r="N14" i="16"/>
  <c r="P13" i="16"/>
  <c r="M13" i="16"/>
  <c r="L13" i="16"/>
  <c r="K13" i="16"/>
  <c r="J13" i="16"/>
  <c r="P12" i="16"/>
  <c r="M12" i="16"/>
  <c r="L12" i="16"/>
  <c r="K12" i="16"/>
  <c r="J12" i="16"/>
  <c r="P11" i="16"/>
  <c r="M11" i="16"/>
  <c r="L11" i="16"/>
  <c r="L15" i="16" s="1"/>
  <c r="K11" i="16"/>
  <c r="K15" i="16" s="1"/>
  <c r="J11" i="16"/>
  <c r="J15" i="16" s="1"/>
  <c r="W53" i="15"/>
  <c r="V53" i="15"/>
  <c r="U53" i="15"/>
  <c r="T53" i="15"/>
  <c r="S53" i="15"/>
  <c r="Q53" i="15"/>
  <c r="O53" i="15"/>
  <c r="N53" i="15"/>
  <c r="I53" i="15"/>
  <c r="V52" i="15"/>
  <c r="W52" i="15" s="1"/>
  <c r="U52" i="15"/>
  <c r="T52" i="15"/>
  <c r="S52" i="15"/>
  <c r="O52" i="15"/>
  <c r="N52" i="15"/>
  <c r="Q52" i="15" s="1"/>
  <c r="I52" i="15"/>
  <c r="V51" i="15"/>
  <c r="W51" i="15" s="1"/>
  <c r="U51" i="15"/>
  <c r="T51" i="15"/>
  <c r="S51" i="15"/>
  <c r="O51" i="15"/>
  <c r="N51" i="15"/>
  <c r="Q51" i="15" s="1"/>
  <c r="I51" i="15"/>
  <c r="V50" i="15"/>
  <c r="W50" i="15" s="1"/>
  <c r="U50" i="15"/>
  <c r="T50" i="15"/>
  <c r="S50" i="15"/>
  <c r="Q50" i="15"/>
  <c r="O50" i="15"/>
  <c r="N50" i="15"/>
  <c r="I50" i="15"/>
  <c r="W49" i="15"/>
  <c r="V49" i="15"/>
  <c r="U49" i="15"/>
  <c r="T49" i="15"/>
  <c r="S49" i="15"/>
  <c r="Q49" i="15"/>
  <c r="O49" i="15"/>
  <c r="N49" i="15"/>
  <c r="I49" i="15"/>
  <c r="V48" i="15"/>
  <c r="W48" i="15" s="1"/>
  <c r="U48" i="15"/>
  <c r="T48" i="15"/>
  <c r="S48" i="15"/>
  <c r="O48" i="15"/>
  <c r="N48" i="15"/>
  <c r="Q48" i="15" s="1"/>
  <c r="I48" i="15"/>
  <c r="V47" i="15"/>
  <c r="W47" i="15" s="1"/>
  <c r="U47" i="15"/>
  <c r="T47" i="15"/>
  <c r="S47" i="15"/>
  <c r="O47" i="15"/>
  <c r="N47" i="15"/>
  <c r="Q47" i="15" s="1"/>
  <c r="I47" i="15"/>
  <c r="V46" i="15"/>
  <c r="W46" i="15" s="1"/>
  <c r="U46" i="15"/>
  <c r="T46" i="15"/>
  <c r="S46" i="15"/>
  <c r="Q46" i="15"/>
  <c r="O46" i="15"/>
  <c r="N46" i="15"/>
  <c r="I46" i="15"/>
  <c r="W45" i="15"/>
  <c r="V45" i="15"/>
  <c r="U45" i="15"/>
  <c r="T45" i="15"/>
  <c r="S45" i="15"/>
  <c r="Q45" i="15"/>
  <c r="O45" i="15"/>
  <c r="N45" i="15"/>
  <c r="I45" i="15"/>
  <c r="V44" i="15"/>
  <c r="W44" i="15" s="1"/>
  <c r="U44" i="15"/>
  <c r="T44" i="15"/>
  <c r="S44" i="15"/>
  <c r="O44" i="15"/>
  <c r="N44" i="15"/>
  <c r="Q44" i="15" s="1"/>
  <c r="I44" i="15"/>
  <c r="V43" i="15"/>
  <c r="W43" i="15" s="1"/>
  <c r="U43" i="15"/>
  <c r="T43" i="15"/>
  <c r="S43" i="15"/>
  <c r="Q43" i="15"/>
  <c r="O43" i="15"/>
  <c r="N43" i="15"/>
  <c r="I43" i="15"/>
  <c r="V42" i="15"/>
  <c r="W42" i="15" s="1"/>
  <c r="U42" i="15"/>
  <c r="T42" i="15"/>
  <c r="S42" i="15"/>
  <c r="Q42" i="15"/>
  <c r="O42" i="15"/>
  <c r="N42" i="15"/>
  <c r="I42" i="15"/>
  <c r="W41" i="15"/>
  <c r="V41" i="15"/>
  <c r="U41" i="15"/>
  <c r="T41" i="15"/>
  <c r="S41" i="15"/>
  <c r="O41" i="15"/>
  <c r="N41" i="15"/>
  <c r="Q41" i="15" s="1"/>
  <c r="I41" i="15"/>
  <c r="V40" i="15"/>
  <c r="W40" i="15" s="1"/>
  <c r="U40" i="15"/>
  <c r="T40" i="15"/>
  <c r="S40" i="15"/>
  <c r="O40" i="15"/>
  <c r="N40" i="15"/>
  <c r="Q40" i="15" s="1"/>
  <c r="I40" i="15"/>
  <c r="W39" i="15"/>
  <c r="V39" i="15"/>
  <c r="U39" i="15"/>
  <c r="T39" i="15"/>
  <c r="S39" i="15"/>
  <c r="Q39" i="15"/>
  <c r="O39" i="15"/>
  <c r="N39" i="15"/>
  <c r="I39" i="15"/>
  <c r="V38" i="15"/>
  <c r="W38" i="15" s="1"/>
  <c r="U38" i="15"/>
  <c r="T38" i="15"/>
  <c r="S38" i="15"/>
  <c r="Q38" i="15"/>
  <c r="O38" i="15"/>
  <c r="N38" i="15"/>
  <c r="I38" i="15"/>
  <c r="W37" i="15"/>
  <c r="V37" i="15"/>
  <c r="U37" i="15"/>
  <c r="T37" i="15"/>
  <c r="S37" i="15"/>
  <c r="O37" i="15"/>
  <c r="N37" i="15"/>
  <c r="Q37" i="15" s="1"/>
  <c r="I37" i="15"/>
  <c r="V36" i="15"/>
  <c r="W36" i="15" s="1"/>
  <c r="U36" i="15"/>
  <c r="T36" i="15"/>
  <c r="S36" i="15"/>
  <c r="O36" i="15"/>
  <c r="N36" i="15"/>
  <c r="Q36" i="15" s="1"/>
  <c r="I36" i="15"/>
  <c r="W35" i="15"/>
  <c r="V35" i="15"/>
  <c r="U35" i="15"/>
  <c r="T35" i="15"/>
  <c r="S35" i="15"/>
  <c r="Q35" i="15"/>
  <c r="O35" i="15"/>
  <c r="N35" i="15"/>
  <c r="I35" i="15"/>
  <c r="V34" i="15"/>
  <c r="W34" i="15" s="1"/>
  <c r="U34" i="15"/>
  <c r="T34" i="15"/>
  <c r="S34" i="15"/>
  <c r="Q34" i="15"/>
  <c r="O34" i="15"/>
  <c r="N34" i="15"/>
  <c r="I34" i="15"/>
  <c r="W33" i="15"/>
  <c r="V33" i="15"/>
  <c r="U33" i="15"/>
  <c r="T33" i="15"/>
  <c r="S33" i="15"/>
  <c r="O33" i="15"/>
  <c r="N33" i="15"/>
  <c r="Q33" i="15" s="1"/>
  <c r="I33" i="15"/>
  <c r="V32" i="15"/>
  <c r="W32" i="15" s="1"/>
  <c r="U32" i="15"/>
  <c r="T32" i="15"/>
  <c r="S32" i="15"/>
  <c r="O32" i="15"/>
  <c r="N32" i="15"/>
  <c r="Q32" i="15" s="1"/>
  <c r="I32" i="15"/>
  <c r="V31" i="15"/>
  <c r="W31" i="15" s="1"/>
  <c r="U31" i="15"/>
  <c r="T31" i="15"/>
  <c r="S31" i="15"/>
  <c r="O31" i="15"/>
  <c r="N31" i="15"/>
  <c r="Q31" i="15" s="1"/>
  <c r="I31" i="15"/>
  <c r="V30" i="15"/>
  <c r="W30" i="15" s="1"/>
  <c r="U30" i="15"/>
  <c r="T30" i="15"/>
  <c r="S30" i="15"/>
  <c r="O30" i="15"/>
  <c r="N30" i="15"/>
  <c r="Q30" i="15" s="1"/>
  <c r="I30" i="15"/>
  <c r="V29" i="15"/>
  <c r="W29" i="15" s="1"/>
  <c r="U29" i="15"/>
  <c r="T29" i="15"/>
  <c r="S29" i="15"/>
  <c r="O29" i="15"/>
  <c r="N29" i="15"/>
  <c r="Q29" i="15" s="1"/>
  <c r="I29" i="15"/>
  <c r="V28" i="15"/>
  <c r="W28" i="15" s="1"/>
  <c r="U28" i="15"/>
  <c r="T28" i="15"/>
  <c r="S28" i="15"/>
  <c r="O28" i="15"/>
  <c r="N28" i="15"/>
  <c r="Q28" i="15" s="1"/>
  <c r="I28" i="15"/>
  <c r="V27" i="15"/>
  <c r="W27" i="15" s="1"/>
  <c r="U27" i="15"/>
  <c r="T27" i="15"/>
  <c r="S27" i="15"/>
  <c r="O27" i="15"/>
  <c r="N27" i="15"/>
  <c r="Q27" i="15" s="1"/>
  <c r="I27" i="15"/>
  <c r="V26" i="15"/>
  <c r="W26" i="15" s="1"/>
  <c r="U26" i="15"/>
  <c r="T26" i="15"/>
  <c r="S26" i="15"/>
  <c r="O26" i="15"/>
  <c r="N26" i="15"/>
  <c r="Q26" i="15" s="1"/>
  <c r="I26" i="15"/>
  <c r="V25" i="15"/>
  <c r="W25" i="15" s="1"/>
  <c r="U25" i="15"/>
  <c r="T25" i="15"/>
  <c r="S25" i="15"/>
  <c r="O25" i="15"/>
  <c r="N25" i="15"/>
  <c r="Q25" i="15" s="1"/>
  <c r="I25" i="15"/>
  <c r="V24" i="15"/>
  <c r="W24" i="15" s="1"/>
  <c r="U24" i="15"/>
  <c r="T24" i="15"/>
  <c r="S24" i="15"/>
  <c r="O24" i="15"/>
  <c r="N24" i="15"/>
  <c r="Q24" i="15" s="1"/>
  <c r="Q13" i="15" s="1"/>
  <c r="I24" i="15"/>
  <c r="V23" i="15"/>
  <c r="W23" i="15" s="1"/>
  <c r="U23" i="15"/>
  <c r="T23" i="15"/>
  <c r="S23" i="15"/>
  <c r="O23" i="15"/>
  <c r="N23" i="15"/>
  <c r="Q23" i="15" s="1"/>
  <c r="I23" i="15"/>
  <c r="V22" i="15"/>
  <c r="W22" i="15" s="1"/>
  <c r="U22" i="15"/>
  <c r="T22" i="15"/>
  <c r="S22" i="15"/>
  <c r="O22" i="15"/>
  <c r="N22" i="15"/>
  <c r="Q22" i="15" s="1"/>
  <c r="I22" i="15"/>
  <c r="V21" i="15"/>
  <c r="W21" i="15" s="1"/>
  <c r="U21" i="15"/>
  <c r="T21" i="15"/>
  <c r="S21" i="15"/>
  <c r="O21" i="15"/>
  <c r="N21" i="15"/>
  <c r="Q21" i="15" s="1"/>
  <c r="I21" i="15"/>
  <c r="V20" i="15"/>
  <c r="W20" i="15" s="1"/>
  <c r="U20" i="15"/>
  <c r="T20" i="15"/>
  <c r="S20" i="15"/>
  <c r="O20" i="15"/>
  <c r="N20" i="15"/>
  <c r="Q20" i="15" s="1"/>
  <c r="I20" i="15"/>
  <c r="V19" i="15"/>
  <c r="W19" i="15" s="1"/>
  <c r="U19" i="15"/>
  <c r="T19" i="15"/>
  <c r="S19" i="15"/>
  <c r="O19" i="15"/>
  <c r="N19" i="15"/>
  <c r="Q19" i="15" s="1"/>
  <c r="I19" i="15"/>
  <c r="N14" i="15"/>
  <c r="Q14" i="15" s="1"/>
  <c r="P13" i="15"/>
  <c r="M13" i="15"/>
  <c r="L13" i="15"/>
  <c r="K13" i="15"/>
  <c r="J13" i="15"/>
  <c r="P12" i="15"/>
  <c r="M12" i="15"/>
  <c r="L12" i="15"/>
  <c r="K12" i="15"/>
  <c r="J12" i="15"/>
  <c r="P11" i="15"/>
  <c r="M11" i="15"/>
  <c r="M15" i="15" s="1"/>
  <c r="L11" i="15"/>
  <c r="L15" i="15" s="1"/>
  <c r="K11" i="15"/>
  <c r="K15" i="15" s="1"/>
  <c r="J11" i="15"/>
  <c r="J15" i="15" s="1"/>
  <c r="G7" i="24" l="1"/>
  <c r="G11" i="24"/>
  <c r="G16" i="24"/>
  <c r="G6" i="24"/>
  <c r="G15" i="24"/>
  <c r="G9" i="24"/>
  <c r="G10" i="24"/>
  <c r="G8" i="24"/>
  <c r="G13" i="24"/>
  <c r="G14" i="24"/>
  <c r="G12" i="24"/>
  <c r="G17" i="24"/>
  <c r="B22" i="24"/>
  <c r="F6" i="24"/>
  <c r="Q12" i="18"/>
  <c r="Q15" i="18" s="1"/>
  <c r="Q12" i="17"/>
  <c r="Q15" i="17" s="1"/>
  <c r="V16" i="17"/>
  <c r="B5" i="17" s="1"/>
  <c r="Q12" i="19"/>
  <c r="Q15" i="19" s="1"/>
  <c r="P15" i="21"/>
  <c r="P15" i="16"/>
  <c r="P15" i="20"/>
  <c r="P15" i="23"/>
  <c r="N15" i="22"/>
  <c r="N12" i="22"/>
  <c r="N11" i="21"/>
  <c r="N15" i="20"/>
  <c r="N12" i="19"/>
  <c r="N13" i="18"/>
  <c r="N15" i="18"/>
  <c r="N12" i="17"/>
  <c r="N15" i="17"/>
  <c r="N15" i="16"/>
  <c r="N11" i="15"/>
  <c r="N12" i="15"/>
  <c r="P15" i="15"/>
  <c r="N13" i="15"/>
  <c r="N12" i="16"/>
  <c r="Q15" i="16"/>
  <c r="V16" i="16"/>
  <c r="B5" i="16" s="1"/>
  <c r="N13" i="16"/>
  <c r="N13" i="17"/>
  <c r="P15" i="17"/>
  <c r="P15" i="18"/>
  <c r="N12" i="18"/>
  <c r="P15" i="19"/>
  <c r="N13" i="19"/>
  <c r="N12" i="20"/>
  <c r="V16" i="20"/>
  <c r="B5" i="20" s="1"/>
  <c r="N13" i="20"/>
  <c r="N13" i="21"/>
  <c r="N12" i="21"/>
  <c r="N13" i="22"/>
  <c r="P15" i="22"/>
  <c r="N13" i="23"/>
  <c r="N12" i="23"/>
  <c r="V16" i="23"/>
  <c r="B5" i="23" s="1"/>
  <c r="Q11" i="23"/>
  <c r="N15" i="23"/>
  <c r="Q12" i="23"/>
  <c r="Q15" i="23" s="1"/>
  <c r="W19" i="23"/>
  <c r="N11" i="23"/>
  <c r="Q11" i="22"/>
  <c r="V16" i="22"/>
  <c r="B5" i="22" s="1"/>
  <c r="N11" i="22"/>
  <c r="Q12" i="21"/>
  <c r="Q15" i="21" s="1"/>
  <c r="Q11" i="21"/>
  <c r="N15" i="21"/>
  <c r="V16" i="21"/>
  <c r="B5" i="21" s="1"/>
  <c r="Q15" i="20"/>
  <c r="Q11" i="20"/>
  <c r="W19" i="20"/>
  <c r="N11" i="20"/>
  <c r="N15" i="19"/>
  <c r="Q11" i="19"/>
  <c r="V16" i="19"/>
  <c r="B5" i="19" s="1"/>
  <c r="N11" i="19"/>
  <c r="Q11" i="18"/>
  <c r="V16" i="18"/>
  <c r="B5" i="18" s="1"/>
  <c r="N11" i="18"/>
  <c r="Q11" i="17"/>
  <c r="W19" i="17"/>
  <c r="N11" i="17"/>
  <c r="Q11" i="16"/>
  <c r="W19" i="16"/>
  <c r="N11" i="16"/>
  <c r="Q11" i="15"/>
  <c r="Q12" i="15"/>
  <c r="Q15" i="15" s="1"/>
  <c r="N15" i="15"/>
  <c r="V16" i="15"/>
  <c r="B5" i="15" s="1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19" i="3"/>
  <c r="B4" i="17" l="1"/>
  <c r="B4" i="15"/>
  <c r="B4" i="22"/>
  <c r="B4" i="21"/>
  <c r="B4" i="20"/>
  <c r="B4" i="19"/>
  <c r="B4" i="16"/>
  <c r="B4" i="18"/>
  <c r="B4" i="2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19" i="3"/>
  <c r="W28" i="3" l="1"/>
  <c r="W32" i="3"/>
  <c r="W36" i="3"/>
  <c r="W40" i="3"/>
  <c r="W44" i="3"/>
  <c r="W48" i="3"/>
  <c r="W52" i="3"/>
  <c r="W20" i="3"/>
  <c r="W21" i="3"/>
  <c r="W22" i="3"/>
  <c r="W23" i="3"/>
  <c r="W24" i="3"/>
  <c r="W25" i="3"/>
  <c r="W26" i="3"/>
  <c r="W27" i="3"/>
  <c r="W29" i="3"/>
  <c r="W30" i="3"/>
  <c r="W31" i="3"/>
  <c r="W33" i="3"/>
  <c r="W34" i="3"/>
  <c r="W35" i="3"/>
  <c r="W37" i="3"/>
  <c r="W38" i="3"/>
  <c r="W39" i="3"/>
  <c r="W41" i="3"/>
  <c r="W42" i="3"/>
  <c r="W43" i="3"/>
  <c r="W45" i="3"/>
  <c r="W46" i="3"/>
  <c r="W47" i="3"/>
  <c r="W49" i="3"/>
  <c r="W50" i="3"/>
  <c r="W51" i="3"/>
  <c r="W53" i="3"/>
  <c r="S20" i="3"/>
  <c r="T20" i="3"/>
  <c r="S21" i="3"/>
  <c r="T21" i="3"/>
  <c r="S22" i="3"/>
  <c r="T22" i="3"/>
  <c r="S23" i="3"/>
  <c r="T23" i="3"/>
  <c r="S24" i="3"/>
  <c r="T24" i="3"/>
  <c r="S25" i="3"/>
  <c r="T25" i="3"/>
  <c r="S26" i="3"/>
  <c r="T26" i="3"/>
  <c r="S27" i="3"/>
  <c r="T27" i="3"/>
  <c r="S28" i="3"/>
  <c r="T28" i="3"/>
  <c r="S29" i="3"/>
  <c r="T29" i="3"/>
  <c r="S30" i="3"/>
  <c r="T30" i="3"/>
  <c r="S31" i="3"/>
  <c r="T31" i="3"/>
  <c r="S32" i="3"/>
  <c r="T32" i="3"/>
  <c r="S33" i="3"/>
  <c r="T33" i="3"/>
  <c r="S34" i="3"/>
  <c r="T34" i="3"/>
  <c r="S35" i="3"/>
  <c r="T35" i="3"/>
  <c r="S36" i="3"/>
  <c r="T36" i="3"/>
  <c r="S37" i="3"/>
  <c r="T37" i="3"/>
  <c r="S38" i="3"/>
  <c r="T38" i="3"/>
  <c r="S39" i="3"/>
  <c r="T39" i="3"/>
  <c r="S40" i="3"/>
  <c r="T40" i="3"/>
  <c r="S41" i="3"/>
  <c r="T41" i="3"/>
  <c r="S42" i="3"/>
  <c r="T42" i="3"/>
  <c r="S43" i="3"/>
  <c r="T43" i="3"/>
  <c r="S44" i="3"/>
  <c r="T44" i="3"/>
  <c r="S45" i="3"/>
  <c r="T45" i="3"/>
  <c r="S46" i="3"/>
  <c r="T46" i="3"/>
  <c r="S47" i="3"/>
  <c r="T47" i="3"/>
  <c r="S48" i="3"/>
  <c r="T48" i="3"/>
  <c r="S49" i="3"/>
  <c r="T49" i="3"/>
  <c r="S50" i="3"/>
  <c r="T50" i="3"/>
  <c r="S51" i="3"/>
  <c r="T51" i="3"/>
  <c r="S52" i="3"/>
  <c r="T52" i="3"/>
  <c r="S53" i="3"/>
  <c r="T53" i="3"/>
  <c r="T19" i="3"/>
  <c r="S19" i="3"/>
  <c r="P13" i="3" l="1"/>
  <c r="P12" i="3"/>
  <c r="M13" i="3"/>
  <c r="L13" i="3"/>
  <c r="K13" i="3"/>
  <c r="J13" i="3"/>
  <c r="M12" i="3"/>
  <c r="L12" i="3"/>
  <c r="K12" i="3"/>
  <c r="J12" i="3"/>
  <c r="V16" i="3" l="1"/>
  <c r="B5" i="3" s="1"/>
  <c r="W19" i="3"/>
  <c r="N12" i="3"/>
  <c r="N13" i="3"/>
  <c r="O20" i="3" l="1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O19" i="3"/>
  <c r="I19" i="3"/>
  <c r="N53" i="3" l="1"/>
  <c r="Q53" i="3" s="1"/>
  <c r="N52" i="3"/>
  <c r="Q52" i="3" s="1"/>
  <c r="N51" i="3"/>
  <c r="Q51" i="3" s="1"/>
  <c r="N50" i="3"/>
  <c r="Q50" i="3" s="1"/>
  <c r="N49" i="3"/>
  <c r="Q49" i="3" s="1"/>
  <c r="N48" i="3"/>
  <c r="Q48" i="3" s="1"/>
  <c r="N47" i="3"/>
  <c r="Q47" i="3" s="1"/>
  <c r="N46" i="3"/>
  <c r="Q46" i="3" s="1"/>
  <c r="N45" i="3"/>
  <c r="Q45" i="3" s="1"/>
  <c r="N44" i="3"/>
  <c r="Q44" i="3" s="1"/>
  <c r="N43" i="3"/>
  <c r="Q43" i="3" s="1"/>
  <c r="N42" i="3"/>
  <c r="Q42" i="3" s="1"/>
  <c r="N41" i="3"/>
  <c r="Q41" i="3" s="1"/>
  <c r="N40" i="3"/>
  <c r="Q40" i="3" s="1"/>
  <c r="N39" i="3"/>
  <c r="Q39" i="3" s="1"/>
  <c r="N38" i="3"/>
  <c r="Q38" i="3" s="1"/>
  <c r="N37" i="3"/>
  <c r="Q37" i="3" s="1"/>
  <c r="N36" i="3"/>
  <c r="Q36" i="3" s="1"/>
  <c r="N35" i="3"/>
  <c r="Q35" i="3" s="1"/>
  <c r="N34" i="3"/>
  <c r="Q34" i="3" s="1"/>
  <c r="N33" i="3"/>
  <c r="Q33" i="3" s="1"/>
  <c r="N32" i="3"/>
  <c r="Q32" i="3" s="1"/>
  <c r="N31" i="3"/>
  <c r="Q31" i="3" s="1"/>
  <c r="N30" i="3"/>
  <c r="Q30" i="3" s="1"/>
  <c r="N29" i="3"/>
  <c r="Q29" i="3" s="1"/>
  <c r="N28" i="3"/>
  <c r="Q28" i="3" s="1"/>
  <c r="N27" i="3"/>
  <c r="Q27" i="3" s="1"/>
  <c r="N26" i="3"/>
  <c r="Q26" i="3" s="1"/>
  <c r="N25" i="3"/>
  <c r="Q25" i="3" s="1"/>
  <c r="N24" i="3"/>
  <c r="Q24" i="3" s="1"/>
  <c r="N23" i="3"/>
  <c r="Q23" i="3" s="1"/>
  <c r="Q13" i="3" s="1"/>
  <c r="N22" i="3"/>
  <c r="Q22" i="3" s="1"/>
  <c r="N21" i="3"/>
  <c r="Q21" i="3" s="1"/>
  <c r="N20" i="3"/>
  <c r="Q20" i="3" s="1"/>
  <c r="N19" i="3"/>
  <c r="N14" i="3"/>
  <c r="Q14" i="3" s="1"/>
  <c r="P11" i="3"/>
  <c r="P15" i="3" s="1"/>
  <c r="M11" i="3"/>
  <c r="M15" i="3" s="1"/>
  <c r="L11" i="3"/>
  <c r="L15" i="3" s="1"/>
  <c r="K11" i="3"/>
  <c r="K15" i="3" s="1"/>
  <c r="J11" i="3"/>
  <c r="J15" i="3" l="1"/>
  <c r="N15" i="3" s="1"/>
  <c r="F7" i="24"/>
  <c r="B23" i="24" s="1"/>
  <c r="N11" i="3"/>
  <c r="B4" i="3" s="1"/>
  <c r="Q19" i="3"/>
  <c r="Q12" i="3" l="1"/>
  <c r="Q15" i="3" s="1"/>
  <c r="Q11" i="3"/>
</calcChain>
</file>

<file path=xl/comments1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10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5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6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7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8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comments9.xml><?xml version="1.0" encoding="utf-8"?>
<comments xmlns="http://schemas.openxmlformats.org/spreadsheetml/2006/main">
  <authors>
    <author>User</author>
  </authors>
  <commentList>
    <comment ref="Y28" authorId="0">
      <text>
        <r>
          <rPr>
            <b/>
            <sz val="9"/>
            <color rgb="FF000000"/>
            <rFont val="Tahoma"/>
            <family val="2"/>
            <charset val="238"/>
          </rPr>
          <t xml:space="preserve">User: </t>
        </r>
        <r>
          <rPr>
            <sz val="9"/>
            <color rgb="FF000000"/>
            <rFont val="Tahoma"/>
            <family val="2"/>
            <charset val="238"/>
          </rPr>
          <t>pozostáva z priamych aj nepriamych výdavkov pri každej aktivite</t>
        </r>
      </text>
    </comment>
  </commentList>
</comments>
</file>

<file path=xl/sharedStrings.xml><?xml version="1.0" encoding="utf-8"?>
<sst xmlns="http://schemas.openxmlformats.org/spreadsheetml/2006/main" count="1120" uniqueCount="61">
  <si>
    <t>Výdavky projektu  v EUR (na 2 des.miesta)</t>
  </si>
  <si>
    <t>1. Oprávnené výdavky spolu</t>
  </si>
  <si>
    <t>2. Neoprávnené výdavky spolu</t>
  </si>
  <si>
    <t>3. Celkové výdavky spolu (1+2)</t>
  </si>
  <si>
    <t>1.stvrťrok</t>
  </si>
  <si>
    <t>2.stvrťrok</t>
  </si>
  <si>
    <t>3.stvrťrok</t>
  </si>
  <si>
    <t>4.stvrťrok</t>
  </si>
  <si>
    <t xml:space="preserve">Rok spolu </t>
  </si>
  <si>
    <t>Korekcia</t>
  </si>
  <si>
    <t>Rok upr.</t>
  </si>
  <si>
    <t>Celkom v EUR</t>
  </si>
  <si>
    <t>Spolu</t>
  </si>
  <si>
    <t>Kontrola  pre žiadateľa</t>
  </si>
  <si>
    <t>Korekcia
(vypĺňa PPA)</t>
  </si>
  <si>
    <t>Suma po korekcii</t>
  </si>
  <si>
    <t>Množstvo</t>
  </si>
  <si>
    <t>Jednotková cena</t>
  </si>
  <si>
    <t xml:space="preserve">Meno: </t>
  </si>
  <si>
    <t>Dátum:</t>
  </si>
  <si>
    <t>Podpis:</t>
  </si>
  <si>
    <t>Kontroloval:</t>
  </si>
  <si>
    <t>Skupina výdavku</t>
  </si>
  <si>
    <t>Názov výdavku</t>
  </si>
  <si>
    <t>013 Softvér</t>
  </si>
  <si>
    <t>014 Oceniteľné práva</t>
  </si>
  <si>
    <t>022 Samostatné hnuteľné veci a súbory hnuteľných vecí</t>
  </si>
  <si>
    <t>512 Cestovné náhrady</t>
  </si>
  <si>
    <t>518 Ostatné služby</t>
  </si>
  <si>
    <t>Opatrenie</t>
  </si>
  <si>
    <t>Aktivita</t>
  </si>
  <si>
    <t>z toho priame</t>
  </si>
  <si>
    <t>z toho nepriame</t>
  </si>
  <si>
    <t>Druh výdavku</t>
  </si>
  <si>
    <t>priamy</t>
  </si>
  <si>
    <t>nepriamy</t>
  </si>
  <si>
    <t>5.1.1 Marketingové opatrenia</t>
  </si>
  <si>
    <t>kontrola2 porovnanie výdavku aktivity a opatrenia</t>
  </si>
  <si>
    <t>pre podmienené formátovanie</t>
  </si>
  <si>
    <t>1 - Produktívne investície do akvakultúry -  výstavba novej akvakultúrnej prevádzky</t>
  </si>
  <si>
    <t>2 - Modernizácia existujúcich akvakultúrnych prevádzok</t>
  </si>
  <si>
    <t>3 - Zlepšenie zdravia a dobrých životných podmienok zvierat</t>
  </si>
  <si>
    <t>4 - Zvyšovanie kvality produktov alebo ich pridanej hodnoty</t>
  </si>
  <si>
    <t>5 - Obnova existujúcich produkčných zariadení</t>
  </si>
  <si>
    <t>6 - Doplnkové činnosti</t>
  </si>
  <si>
    <t>2.2.1 Produktívne investície do akvakultúry</t>
  </si>
  <si>
    <t>2.3.1 Produktívne investície do akvakultúry</t>
  </si>
  <si>
    <t>5.2.1 Spracovanie produktov rybolovu a akvakultúry</t>
  </si>
  <si>
    <t>1 - Znižovanie negatívneho vplyvu alebo zvyšovanie pozitívneho vplyvu na životné prostredie a zvyšovanie efektívnosti využívania zdrojov</t>
  </si>
  <si>
    <t>2 - Recirkulačné systémy</t>
  </si>
  <si>
    <t>1 - Získanie nových trhov a zlepšenie marketingových podmienok</t>
  </si>
  <si>
    <t>2 - Zlepšenie bezpečnosti, hygieny, zdravia a pracovných podmienok</t>
  </si>
  <si>
    <t>3 - Zavádzanie nových alebo zlepšených produktov, procesov alebo systémov riadenia a organizácie</t>
  </si>
  <si>
    <t>027 Pozemky</t>
  </si>
  <si>
    <t>021 Stavby</t>
  </si>
  <si>
    <t>023 Dopravné prostriedky</t>
  </si>
  <si>
    <t>1 - Úspora energie alebo znižovanie vplyvu na životné prostredie</t>
  </si>
  <si>
    <t xml:space="preserve">Aktivita </t>
  </si>
  <si>
    <t>Oprávnené výdavky</t>
  </si>
  <si>
    <t>spolu</t>
  </si>
  <si>
    <r>
      <t xml:space="preserve">Rozpis oprávnených výdavkov </t>
    </r>
    <r>
      <rPr>
        <b/>
        <u/>
        <sz val="8"/>
        <color theme="1"/>
        <rFont val="Calibri"/>
        <family val="2"/>
        <charset val="238"/>
        <scheme val="minor"/>
      </rPr>
      <t>hlavných aktivít projektu</t>
    </r>
    <r>
      <rPr>
        <b/>
        <sz val="8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</si>
</sst>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6" borderId="0" xfId="0" applyFont="1" applyFill="1" applyAlignment="1">
      <alignment horizontal="center" vertical="center"/>
    </xf>
    <xf numFmtId="0" fontId="4" fillId="6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0" xfId="0" applyFont="1" applyBorder="1" applyAlignment="1">
      <alignment vertical="center"/>
    </xf>
    <xf numFmtId="0" fontId="3" fillId="7" borderId="30" xfId="0" applyFont="1" applyFill="1" applyBorder="1" applyAlignment="1">
      <alignment vertical="center" wrapText="1"/>
    </xf>
    <xf numFmtId="0" fontId="3" fillId="8" borderId="3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vertical="center"/>
      <protection hidden="1"/>
    </xf>
    <xf numFmtId="0" fontId="8" fillId="9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vertical="center" wrapText="1"/>
      <protection hidden="1"/>
    </xf>
    <xf numFmtId="4" fontId="0" fillId="0" borderId="2" xfId="0" applyNumberFormat="1" applyFont="1" applyBorder="1" applyAlignment="1" applyProtection="1">
      <alignment horizontal="center" vertical="center"/>
      <protection hidden="1"/>
    </xf>
    <xf numFmtId="0" fontId="0" fillId="10" borderId="2" xfId="0" applyFont="1" applyFill="1" applyBorder="1" applyAlignment="1" applyProtection="1">
      <alignment horizontal="center" vertical="center" wrapText="1"/>
      <protection hidden="1"/>
    </xf>
    <xf numFmtId="0" fontId="11" fillId="3" borderId="34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/>
    </xf>
    <xf numFmtId="0" fontId="11" fillId="3" borderId="32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9" fillId="0" borderId="28" xfId="0" applyFont="1" applyBorder="1" applyAlignment="1" applyProtection="1">
      <alignment vertical="center" wrapText="1"/>
      <protection locked="0"/>
    </xf>
    <xf numFmtId="0" fontId="13" fillId="0" borderId="8" xfId="0" applyFont="1" applyBorder="1" applyAlignment="1" applyProtection="1">
      <alignment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4" fontId="9" fillId="0" borderId="22" xfId="0" applyNumberFormat="1" applyFont="1" applyBorder="1" applyAlignment="1" applyProtection="1">
      <alignment vertical="center" wrapText="1"/>
      <protection locked="0"/>
    </xf>
    <xf numFmtId="4" fontId="9" fillId="0" borderId="18" xfId="0" applyNumberFormat="1" applyFont="1" applyBorder="1" applyAlignment="1" applyProtection="1">
      <alignment vertical="center" wrapText="1"/>
      <protection locked="0"/>
    </xf>
    <xf numFmtId="4" fontId="11" fillId="2" borderId="18" xfId="0" applyNumberFormat="1" applyFont="1" applyFill="1" applyBorder="1" applyAlignment="1" applyProtection="1">
      <alignment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4" fontId="11" fillId="0" borderId="18" xfId="0" applyNumberFormat="1" applyFont="1" applyBorder="1" applyAlignment="1" applyProtection="1">
      <alignment vertical="center" wrapText="1"/>
      <protection locked="0"/>
    </xf>
    <xf numFmtId="4" fontId="11" fillId="0" borderId="21" xfId="0" applyNumberFormat="1" applyFont="1" applyBorder="1" applyAlignment="1" applyProtection="1">
      <alignment vertical="center" wrapText="1"/>
      <protection hidden="1"/>
    </xf>
    <xf numFmtId="0" fontId="9" fillId="0" borderId="24" xfId="0" applyFont="1" applyBorder="1" applyAlignment="1" applyProtection="1">
      <alignment vertical="center" wrapText="1"/>
      <protection locked="0"/>
    </xf>
    <xf numFmtId="0" fontId="13" fillId="0" borderId="2" xfId="0" applyFont="1" applyBorder="1" applyAlignment="1" applyProtection="1">
      <alignment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4" fontId="9" fillId="0" borderId="4" xfId="0" applyNumberFormat="1" applyFont="1" applyBorder="1" applyAlignment="1" applyProtection="1">
      <alignment vertical="center"/>
      <protection locked="0"/>
    </xf>
    <xf numFmtId="4" fontId="9" fillId="0" borderId="2" xfId="0" applyNumberFormat="1" applyFont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 applyProtection="1">
      <alignment vertical="center"/>
      <protection hidden="1"/>
    </xf>
    <xf numFmtId="4" fontId="11" fillId="0" borderId="2" xfId="0" applyNumberFormat="1" applyFont="1" applyBorder="1" applyAlignment="1" applyProtection="1">
      <alignment vertical="center"/>
      <protection locked="0"/>
    </xf>
    <xf numFmtId="4" fontId="11" fillId="0" borderId="19" xfId="0" applyNumberFormat="1" applyFont="1" applyBorder="1" applyAlignment="1" applyProtection="1">
      <alignment vertical="center"/>
      <protection hidden="1"/>
    </xf>
    <xf numFmtId="0" fontId="9" fillId="0" borderId="27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14" fillId="0" borderId="0" xfId="0" applyFont="1"/>
    <xf numFmtId="0" fontId="10" fillId="0" borderId="29" xfId="0" applyFont="1" applyBorder="1" applyAlignment="1">
      <alignment vertical="center" wrapText="1"/>
    </xf>
    <xf numFmtId="0" fontId="10" fillId="5" borderId="2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11" fillId="3" borderId="20" xfId="0" applyFont="1" applyFill="1" applyBorder="1" applyAlignment="1">
      <alignment vertical="center"/>
    </xf>
    <xf numFmtId="0" fontId="11" fillId="3" borderId="17" xfId="0" applyFont="1" applyFill="1" applyBorder="1" applyAlignment="1">
      <alignment vertical="center"/>
    </xf>
    <xf numFmtId="0" fontId="11" fillId="3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4" fontId="11" fillId="2" borderId="18" xfId="0" applyNumberFormat="1" applyFont="1" applyFill="1" applyBorder="1" applyAlignment="1">
      <alignment vertical="center"/>
    </xf>
    <xf numFmtId="0" fontId="11" fillId="2" borderId="8" xfId="0" applyFont="1" applyFill="1" applyBorder="1" applyAlignment="1">
      <alignment vertical="center"/>
    </xf>
    <xf numFmtId="4" fontId="11" fillId="2" borderId="21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vertical="center"/>
    </xf>
    <xf numFmtId="0" fontId="11" fillId="2" borderId="26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1" fillId="2" borderId="18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4" fontId="11" fillId="0" borderId="18" xfId="0" applyNumberFormat="1" applyFont="1" applyBorder="1" applyAlignment="1" applyProtection="1">
      <alignment vertical="center"/>
      <protection locked="0"/>
    </xf>
    <xf numFmtId="4" fontId="11" fillId="2" borderId="2" xfId="0" applyNumberFormat="1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11" fillId="0" borderId="2" xfId="0" applyFont="1" applyBorder="1" applyAlignment="1" applyProtection="1">
      <alignment vertical="center"/>
      <protection locked="0"/>
    </xf>
    <xf numFmtId="4" fontId="11" fillId="2" borderId="19" xfId="0" applyNumberFormat="1" applyFont="1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0" fontId="11" fillId="2" borderId="17" xfId="0" applyFont="1" applyFill="1" applyBorder="1" applyAlignment="1">
      <alignment vertical="center"/>
    </xf>
    <xf numFmtId="4" fontId="11" fillId="2" borderId="1" xfId="0" applyNumberFormat="1" applyFont="1" applyFill="1" applyBorder="1" applyAlignment="1">
      <alignment vertical="center"/>
    </xf>
    <xf numFmtId="4" fontId="11" fillId="2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6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/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10" fillId="7" borderId="30" xfId="0" applyFont="1" applyFill="1" applyBorder="1" applyAlignment="1">
      <alignment vertical="center" wrapText="1"/>
    </xf>
    <xf numFmtId="0" fontId="10" fillId="8" borderId="30" xfId="0" applyFont="1" applyFill="1" applyBorder="1" applyAlignment="1">
      <alignment vertical="center" wrapText="1"/>
    </xf>
    <xf numFmtId="0" fontId="10" fillId="4" borderId="2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Alignment="1">
      <alignment vertic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11" fillId="3" borderId="14" xfId="0" applyFont="1" applyFill="1" applyBorder="1" applyAlignment="1">
      <alignment horizontal="left" vertical="center"/>
    </xf>
    <xf numFmtId="0" fontId="11" fillId="3" borderId="15" xfId="0" applyFont="1" applyFill="1" applyBorder="1" applyAlignment="1">
      <alignment horizontal="left" vertical="center"/>
    </xf>
    <xf numFmtId="0" fontId="11" fillId="3" borderId="20" xfId="0" applyFont="1" applyFill="1" applyBorder="1" applyAlignment="1">
      <alignment horizontal="left" vertical="center"/>
    </xf>
    <xf numFmtId="0" fontId="11" fillId="3" borderId="17" xfId="0" applyFont="1" applyFill="1" applyBorder="1" applyAlignment="1">
      <alignment horizontal="left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16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11" fillId="3" borderId="5" xfId="0" applyFont="1" applyFill="1" applyBorder="1" applyAlignment="1">
      <alignment vertical="center"/>
    </xf>
    <xf numFmtId="0" fontId="11" fillId="3" borderId="6" xfId="0" applyFont="1" applyFill="1" applyBorder="1" applyAlignment="1">
      <alignment vertical="center"/>
    </xf>
    <xf numFmtId="0" fontId="11" fillId="3" borderId="23" xfId="0" applyFont="1" applyFill="1" applyBorder="1" applyAlignment="1">
      <alignment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0" fillId="10" borderId="2" xfId="0" applyFont="1" applyFill="1" applyBorder="1" applyAlignment="1" applyProtection="1">
      <alignment horizontal="center" vertical="center" wrapText="1"/>
      <protection hidden="1"/>
    </xf>
  </cellXfs>
  <cellStyles count="1">
    <cellStyle name="Normálna" xfId="0" builtinId="0"/>
  </cellStyles>
  <dxfs count="7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Štýl tabuľky 1" pivot="0" count="0"/>
  </tableStyles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84"/>
  <sheetViews>
    <sheetView windowProtection="1" tabSelected="1" view="pageLayout" zoomScaleNormal="55" workbookViewId="0"/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2014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38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2014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38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38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38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38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38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38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38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38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  <c r="AL25" s="3"/>
    </row>
    <row r="26" spans="1:38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38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38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38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38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38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38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73" priority="6" operator="equal">
      <formula>"zlý súčet"</formula>
    </cfRule>
  </conditionalFormatting>
  <conditionalFormatting sqref="O53">
    <cfRule type="cellIs" dxfId="72" priority="5" operator="equal">
      <formula>"zlý súčet"</formula>
    </cfRule>
  </conditionalFormatting>
  <conditionalFormatting sqref="A19">
    <cfRule type="expression" dxfId="71" priority="4">
      <formula>$W$19=1</formula>
    </cfRule>
  </conditionalFormatting>
  <conditionalFormatting sqref="B5">
    <cfRule type="cellIs" dxfId="70" priority="3" operator="equal">
      <formula>"v červenooznačených riadkoch sú nekorektne zadané údaje"</formula>
    </cfRule>
  </conditionalFormatting>
  <conditionalFormatting sqref="B4">
    <cfRule type="cellIs" dxfId="69" priority="2" operator="equal">
      <formula>"nekorektne zadané údaje"</formula>
    </cfRule>
  </conditionalFormatting>
  <conditionalFormatting sqref="A20:A53">
    <cfRule type="expression" dxfId="68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72727272727272729" bottom="0.39370078740157483" header="0.31496062992125984" footer="0.31496062992125984"/>
  <pageSetup paperSize="9" scale="45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84"/>
  <sheetViews>
    <sheetView windowProtection="1" view="pageLayout" zoomScale="130" zoomScaleNormal="100" zoomScalePageLayoutView="130" workbookViewId="0">
      <selection activeCell="A2" sqref="A2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hidden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9.140625" style="1" hidden="1" customWidth="1"/>
    <col min="25" max="25" width="113.7109375" style="1" hidden="1" customWidth="1"/>
    <col min="26" max="26" width="9.140625" style="1" hidden="1" customWidth="1"/>
    <col min="27" max="27" width="9.140625" style="1" customWidth="1"/>
    <col min="28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2023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2023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B5:C5"/>
    <mergeCell ref="K3:L3"/>
    <mergeCell ref="K4:L4"/>
    <mergeCell ref="K5:L5"/>
    <mergeCell ref="K6:L6"/>
    <mergeCell ref="P3:Q3"/>
    <mergeCell ref="P4:Q4"/>
    <mergeCell ref="P5:Q5"/>
    <mergeCell ref="P6:Q6"/>
    <mergeCell ref="G9:Q9"/>
    <mergeCell ref="G17:Q17"/>
    <mergeCell ref="E19:F19"/>
    <mergeCell ref="E20:F20"/>
    <mergeCell ref="E21:F21"/>
    <mergeCell ref="E18:F18"/>
    <mergeCell ref="E22:F22"/>
    <mergeCell ref="E23:F23"/>
    <mergeCell ref="E24:F24"/>
    <mergeCell ref="E25:F25"/>
    <mergeCell ref="E26:F26"/>
    <mergeCell ref="E36:F3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48:F48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9:F49"/>
    <mergeCell ref="E50:F50"/>
    <mergeCell ref="E51:F51"/>
    <mergeCell ref="E52:F52"/>
    <mergeCell ref="E53:F53"/>
    <mergeCell ref="A9:F10"/>
    <mergeCell ref="A11:F11"/>
    <mergeCell ref="A14:F14"/>
    <mergeCell ref="A15:F15"/>
    <mergeCell ref="A17:F17"/>
  </mergeCells>
  <conditionalFormatting sqref="O19:O52">
    <cfRule type="cellIs" dxfId="19" priority="8" operator="equal">
      <formula>"zlý súčet"</formula>
    </cfRule>
  </conditionalFormatting>
  <conditionalFormatting sqref="O53">
    <cfRule type="cellIs" dxfId="18" priority="5" operator="equal">
      <formula>"zlý súčet"</formula>
    </cfRule>
  </conditionalFormatting>
  <conditionalFormatting sqref="A19">
    <cfRule type="expression" dxfId="17" priority="4">
      <formula>$W$19=1</formula>
    </cfRule>
  </conditionalFormatting>
  <conditionalFormatting sqref="B5">
    <cfRule type="cellIs" dxfId="16" priority="3" operator="equal">
      <formula>"v červenooznačených riadkoch sú nekorektne zadané údaje"</formula>
    </cfRule>
  </conditionalFormatting>
  <conditionalFormatting sqref="B4">
    <cfRule type="cellIs" dxfId="15" priority="2" operator="equal">
      <formula>"nekorektne zadané údaje"</formula>
    </cfRule>
  </conditionalFormatting>
  <conditionalFormatting sqref="A20:A53">
    <cfRule type="expression" dxfId="14" priority="1">
      <formula>W20=1</formula>
    </cfRule>
  </conditionalFormatting>
  <dataValidations disablePrompts="1" count="3">
    <dataValidation type="list" allowBlank="1" showInputMessage="1" showErrorMessage="1" sqref="B19:C53">
      <formula1>INDIRECT(S19)</formula1>
    </dataValidation>
    <dataValidation type="list" allowBlank="1" showInputMessage="1" showErrorMessage="1" sqref="A19:A53">
      <formula1>$Y$1:$Y$5</formula1>
    </dataValidation>
    <dataValidation type="list" allowBlank="1" showInputMessage="1" showErrorMessage="1" sqref="D19:D53">
      <formula1>INDIRECT(U19)</formula1>
    </dataValidation>
  </dataValidations>
  <printOptions horizontalCentered="1"/>
  <pageMargins left="0.19685039370078741" right="0.19685039370078741" top="0.82125000000000004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3"/>
  <sheetViews>
    <sheetView windowProtection="1" view="pageLayout" zoomScaleNormal="100" workbookViewId="0"/>
  </sheetViews>
  <sheetFormatPr defaultRowHeight="12.75" x14ac:dyDescent="0.2"/>
  <cols>
    <col min="1" max="1" width="43.42578125" style="15" customWidth="1"/>
    <col min="2" max="2" width="75.28515625" style="15" customWidth="1"/>
    <col min="3" max="3" width="19.140625" style="15" bestFit="1" customWidth="1"/>
    <col min="4" max="4" width="9.140625" style="15"/>
    <col min="5" max="6" width="9.140625" style="15" hidden="1" customWidth="1"/>
    <col min="7" max="7" width="0" style="15" hidden="1" customWidth="1"/>
    <col min="8" max="16384" width="9.140625" style="15"/>
  </cols>
  <sheetData>
    <row r="5" spans="1:7" ht="20.25" customHeight="1" x14ac:dyDescent="0.2">
      <c r="A5" s="22" t="s">
        <v>29</v>
      </c>
      <c r="B5" s="22" t="s">
        <v>57</v>
      </c>
      <c r="C5" s="22" t="s">
        <v>58</v>
      </c>
      <c r="F5" s="19" t="s">
        <v>59</v>
      </c>
    </row>
    <row r="6" spans="1:7" ht="26.1" customHeight="1" x14ac:dyDescent="0.2">
      <c r="A6" s="123" t="s">
        <v>45</v>
      </c>
      <c r="B6" s="23" t="s">
        <v>39</v>
      </c>
      <c r="C6" s="24">
        <f>SUMIFS('Výd. 2014'!I19:I53,'Výd. 2014'!A19:A53,"2.2.1 Produktívne investície do akvakultúry",'Výd. 2014'!B19:B53,"1 - Produktívne investície do akvakultúry -  výstavba novej akvakultúrnej prevádzky")+SUMIFS('Výd. 2015'!I19:I53,'Výd. 2015'!A19:A53,"2.2.1 Produktívne investície do akvakultúry",'Výd. 2015'!B19:B53,"1 - Produktívne investície do akvakultúry -  výstavba novej akvakultúrnej prevádzky")+SUMIFS('Výd. 2016'!I19:I53,'Výd. 2016'!A19:A53,"2.2.1 Produktívne investície do akvakultúry",'Výd. 2016'!B19:B53,"1 - Produktívne investície do akvakultúry -  výstavba novej akvakultúrnej prevádzky")+SUMIFS('Výd. 2017'!I19:I53,'Výd. 2017'!A19:A53,"2.2.1 Produktívne investície do akvakultúry",'Výd. 2017'!B19:B53,"1 - Produktívne investície do akvakultúry -  výstavba novej akvakultúrnej prevádzky")+SUMIFS('Výd. 2018'!I19:I53,'Výd. 2018'!A19:A53,"2.2.1 Produktívne investície do akvakultúry",'Výd. 2018'!B19:B53,"1 - Produktívne investície do akvakultúry -  výstavba novej akvakultúrnej prevádzky")+SUMIFS('Výd. 2019'!I19:I53,'Výd. 2019'!A19:A53,"2.2.1 Produktívne investície do akvakultúry",'Výd. 2019'!B19:B53,"1 - Produktívne investície do akvakultúry -  výstavba novej akvakultúrnej prevádzky")+SUMIFS('Výd. 2020'!I19:I53,'Výd. 2020'!A19:A53,"2.2.1 Produktívne investície do akvakultúry",'Výd. 2020'!B19:B53,"1 - Produktívne investície do akvakultúry -  výstavba novej akvakultúrnej prevádzky")+SUMIFS('Výd. 2021'!I19:I53,'Výd. 2021'!A19:A53,"2.2.1 Produktívne investície do akvakultúry",'Výd. 2021'!B19:B53,"1 - Produktívne investície do akvakultúry -  výstavba novej akvakultúrnej prevádzky")+SUMIFS('Výd. 2022'!I19:I53,'Výd. 2022'!A19:A53,"2.2.1 Produktívne investície do akvakultúry",'Výd. 2022'!B19:B53,"1 - Produktívne investície do akvakultúry -  výstavba novej akvakultúrnej prevádzky")+SUMIFS('Výd. 2023'!I19:I53,'Výd. 2023'!A19:A53,"2.2.1 Produktívne investície do akvakultúry",'Výd. 2023'!B19:B53,"1 - Produktívne investície do akvakultúry -  výstavba novej akvakultúrnej prevádzky")</f>
        <v>0</v>
      </c>
      <c r="E6" s="16">
        <f>IF(C6&gt;0,1,0)</f>
        <v>0</v>
      </c>
      <c r="F6" s="18">
        <f>SUM(C6:C17)</f>
        <v>0</v>
      </c>
      <c r="G6" s="16" t="str">
        <f>IF(AND(E6=1,OR(E7=1,E8=1,E9=1,E10=1,E11=1,E12=1,E13=1,E14=1,E15=1,E16=1,E17=1)),1,"")</f>
        <v/>
      </c>
    </row>
    <row r="7" spans="1:7" ht="26.1" customHeight="1" x14ac:dyDescent="0.2">
      <c r="A7" s="123"/>
      <c r="B7" s="23" t="s">
        <v>40</v>
      </c>
      <c r="C7" s="24">
        <f>SUMIFS('Výd. 2014'!I19:I53,'Výd. 2014'!A19:A53,"2.2.1 Produktívne investície do akvakultúry",'Výd. 2014'!B19:B53,"2 - Modernizácia existujúcich akvakultúrnych prevádzok")+SUMIFS('Výd. 2015'!I19:I53,'Výd. 2015'!A19:A53,"2.2.1 Produktívne investície do akvakultúry",'Výd. 2015'!B19:B53,"2 - Modernizácia existujúcich akvakultúrnych prevádzok")+SUMIFS('Výd. 2016'!I19:I53,'Výd. 2016'!A19:A53,"2.2.1 Produktívne investície do akvakultúry",'Výd. 2016'!B19:B53,"2 - Modernizácia existujúcich akvakultúrnych prevádzok")+SUMIFS('Výd. 2017'!I19:I53,'Výd. 2017'!A19:A53,"2.2.1 Produktívne investície do akvakultúry",'Výd. 2017'!B19:B53,"2 - Modernizácia existujúcich akvakultúrnych prevádzok")+SUMIFS('Výd. 2018'!I19:I53,'Výd. 2018'!A19:A53,"2.2.1 Produktívne investície do akvakultúry",'Výd. 2018'!B19:B53,"2 - Modernizácia existujúcich akvakultúrnych prevádzok")+SUMIFS('Výd. 2019'!I19:I53,'Výd. 2019'!A19:A53,"2.2.1 Produktívne investície do akvakultúry",'Výd. 2019'!B19:B53,"2 - Modernizácia existujúcich akvakultúrnych prevádzok")+SUMIFS('Výd. 2020'!I19:I53,'Výd. 2020'!A19:A53,"2.2.1 Produktívne investície do akvakultúry",'Výd. 2020'!B19:B53,"2 - Modernizácia existujúcich akvakultúrnych prevádzok")+SUMIFS('Výd. 2021'!I19:I53,'Výd. 2021'!A19:A53,"2.2.1 Produktívne investície do akvakultúry",'Výd. 2021'!B19:B53,"2 - Modernizácia existujúcich akvakultúrnych prevádzok")+SUMIFS('Výd. 2022'!I19:I53,'Výd. 2022'!A19:A53,"2.2.1 Produktívne investície do akvakultúry",'Výd. 2022'!B19:B53,"2 - Modernizácia existujúcich akvakultúrnych prevádzok")+SUMIFS('Výd. 2023'!I19:I53,'Výd. 2023'!A19:A53,"2.2.1 Produktívne investície do akvakultúry",'Výd. 2023'!B19:B53,"2 - Modernizácia existujúcich akvakultúrnych prevádzok")</f>
        <v>0</v>
      </c>
      <c r="E7" s="16">
        <f t="shared" ref="E7:E17" si="0">IF(C7&gt;0,1,0)</f>
        <v>0</v>
      </c>
      <c r="F7" s="18">
        <f>SUM('Výd. 2014'!J11:M11)+SUM('Výd. 2015'!J11:M11)+SUM('Výd. 2016'!J11:M11)+SUM('Výd. 2017'!J11:M11)+SUM('Výd. 2018'!J11:M11)+SUM('Výd. 2019'!J11:M11)+SUM('Výd. 2020'!J11:M11)+SUM('Výd. 2021'!J11:M11)+SUM('Výd. 2022'!J11:M11)+SUM('Výd. 2023'!J11:M11)</f>
        <v>0</v>
      </c>
      <c r="G7" s="16" t="str">
        <f>IF(AND(E7=1,OR(E6=1,E8=1,E9=1,E10=1,E11=1,E12=1,E13=1,E14=1,E15=1,E16=1,E17=1)),1,"")</f>
        <v/>
      </c>
    </row>
    <row r="8" spans="1:7" ht="26.1" customHeight="1" x14ac:dyDescent="0.2">
      <c r="A8" s="123"/>
      <c r="B8" s="23" t="s">
        <v>41</v>
      </c>
      <c r="C8" s="24">
        <f>SUMIFS('Výd. 2014'!I19:I53,'Výd. 2014'!A19:A53,"2.2.1 Produktívne investície do akvakultúry",'Výd. 2014'!B19:B53,"3 - Zlepšenie zdravia a dobrých životných podmienok zvierat")+SUMIFS('Výd. 2015'!I19:I53,'Výd. 2015'!A19:A53,"2.2.1 Produktívne investície do akvakultúry",'Výd. 2015'!B19:B53,"3 - Zlepšenie zdravia a dobrých životných podmienok zvierat")+SUMIFS('Výd. 2016'!I19:I53,'Výd. 2016'!A19:A53,"2.2.1 Produktívne investície do akvakultúry",'Výd. 2016'!B19:B53,"3 - Zlepšenie zdravia a dobrých životných podmienok zvierat")+SUMIFS('Výd. 2017'!I19:I53,'Výd. 2017'!A19:A53,"2.2.1 Produktívne investície do akvakultúry",'Výd. 2017'!B19:B53,"3 - Zlepšenie zdravia a dobrých životných podmienok zvierat")+SUMIFS('Výd. 2018'!I19:I53,'Výd. 2018'!A19:A53,"2.2.1 Produktívne investície do akvakultúry",'Výd. 2018'!B19:B53,"3 - Zlepšenie zdravia a dobrých životných podmienok zvierat")+SUMIFS('Výd. 2019'!I19:I53,'Výd. 2019'!A19:A53,"2.2.1 Produktívne investície do akvakultúry",'Výd. 2019'!B19:B53,"3 - Zlepšenie zdravia a dobrých životných podmienok zvierat")+SUMIFS('Výd. 2020'!I19:I53,'Výd. 2020'!A19:A53,"2.2.1 Produktívne investície do akvakultúry",'Výd. 2020'!B19:B53,"3 - Zlepšenie zdravia a dobrých životných podmienok zvierat")+SUMIFS('Výd. 2021'!I19:I53,'Výd. 2021'!A19:A53,"2.2.1 Produktívne investície do akvakultúry",'Výd. 2021'!B19:B53,"3 - Zlepšenie zdravia a dobrých životných podmienok zvierat")+SUMIFS('Výd. 2022'!I19:I53,'Výd. 2022'!A19:A53,"2.2.1 Produktívne investície do akvakultúry",'Výd. 2022'!B19:B53,"3 - Zlepšenie zdravia a dobrých životných podmienok zvierat")+SUMIFS('Výd. 2023'!I19:I53,'Výd. 2023'!A19:A53,"2.2.1 Produktívne investície do akvakultúry",'Výd. 2023'!B19:B53,"3 - Zlepšenie zdravia a dobrých životných podmienok zvierat")</f>
        <v>0</v>
      </c>
      <c r="E8" s="16">
        <f t="shared" si="0"/>
        <v>0</v>
      </c>
      <c r="G8" s="16" t="str">
        <f>IF(AND(E8=1,OR(E7=1,E6=1,E9=1,E10=1,E11=1,E12=1,E13=1,E14=1,E15=1,E16=1,E17=1)),1,"")</f>
        <v/>
      </c>
    </row>
    <row r="9" spans="1:7" ht="26.1" customHeight="1" x14ac:dyDescent="0.2">
      <c r="A9" s="123"/>
      <c r="B9" s="23" t="s">
        <v>42</v>
      </c>
      <c r="C9" s="24">
        <f>SUMIFS('Výd. 2014'!I19:I53,'Výd. 2014'!A19:A53,"2.2.1 Produktívne investície do akvakultúry",'Výd. 2014'!B19:B53,"4 - Zvyšovanie kvality produktov alebo ich pridanej hodnoty")+SUMIFS('Výd. 2015'!I19:I53,'Výd. 2015'!A19:A53,"2.2.1 Produktívne investície do akvakultúry",'Výd. 2015'!B19:B53,"4 - Zvyšovanie kvality produktov alebo ich pridanej hodnoty")+SUMIFS('Výd. 2016'!I19:I53,'Výd. 2016'!A19:A53,"2.2.1 Produktívne investície do akvakultúry",'Výd. 2016'!B19:B53,"4 - Zvyšovanie kvality produktov alebo ich pridanej hodnoty")+SUMIFS('Výd. 2017'!I19:I53,'Výd. 2017'!A19:A53,"2.2.1 Produktívne investície do akvakultúry",'Výd. 2017'!B19:B53,"4 - Zvyšovanie kvality produktov alebo ich pridanej hodnoty")+SUMIFS('Výd. 2018'!I19:I53,'Výd. 2018'!A19:A53,"2.2.1 Produktívne investície do akvakultúry",'Výd. 2018'!B19:B53,"4 - Zvyšovanie kvality produktov alebo ich pridanej hodnoty")+SUMIFS('Výd. 2019'!I19:I53,'Výd. 2019'!A19:A53,"2.2.1 Produktívne investície do akvakultúry",'Výd. 2019'!B19:B53,"4 - Zvyšovanie kvality produktov alebo ich pridanej hodnoty")+SUMIFS('Výd. 2020'!I19:I53,'Výd. 2020'!A19:A53,"2.2.1 Produktívne investície do akvakultúry",'Výd. 2020'!B19:B53,"4 - Zvyšovanie kvality produktov alebo ich pridanej hodnoty")+SUMIFS('Výd. 2021'!I19:I53,'Výd. 2021'!A19:A53,"2.2.1 Produktívne investície do akvakultúry",'Výd. 2021'!B19:B53,"4 - Zvyšovanie kvality produktov alebo ich pridanej hodnoty")+SUMIFS('Výd. 2022'!I19:I53,'Výd. 2022'!A19:A53,"2.2.1 Produktívne investície do akvakultúry",'Výd. 2022'!B19:B53,"4 - Zvyšovanie kvality produktov alebo ich pridanej hodnoty")+SUMIFS('Výd. 2023'!I19:I53,'Výd. 2023'!A19:A53,"2.2.1 Produktívne investície do akvakultúry",'Výd. 2023'!B19:B53,"4 - Zvyšovanie kvality produktov alebo ich pridanej hodnoty")</f>
        <v>0</v>
      </c>
      <c r="E9" s="16">
        <f t="shared" si="0"/>
        <v>0</v>
      </c>
      <c r="G9" s="16" t="str">
        <f>IF(AND(E9=1,OR(E7=1,E8=1,E6=1,E10=1,E11=1,E12=1,E13=1,E14=1,E15=1,E16=1,E17=1)),1,"")</f>
        <v/>
      </c>
    </row>
    <row r="10" spans="1:7" ht="26.1" customHeight="1" x14ac:dyDescent="0.2">
      <c r="A10" s="123"/>
      <c r="B10" s="23" t="s">
        <v>43</v>
      </c>
      <c r="C10" s="24">
        <f>SUMIFS('Výd. 2014'!I19:I53,'Výd. 2014'!A19:A53,"2.2.1 Produktívne investície do akvakultúry",'Výd. 2014'!B19:B53,"5 - Obnova existujúcich produkčných zariadení")+SUMIFS('Výd. 2015'!I19:I53,'Výd. 2015'!A19:A53,"2.2.1 Produktívne investície do akvakultúry",'Výd. 2015'!B19:B53,"5 - Obnova existujúcich produkčných zariadení")+SUMIFS('Výd. 2016'!I19:I53,'Výd. 2016'!A19:A53,"2.2.1 Produktívne investície do akvakultúry",'Výd. 2016'!B19:B53,"5 - Obnova existujúcich produkčných zariadení")+SUMIFS('Výd. 2017'!I19:I53,'Výd. 2017'!A19:A53,"2.2.1 Produktívne investície do akvakultúry",'Výd. 2017'!B19:B53,"5 - Obnova existujúcich produkčných zariadení")+SUMIFS('Výd. 2018'!I19:I53,'Výd. 2018'!A19:A53,"2.2.1 Produktívne investície do akvakultúry",'Výd. 2018'!B19:B53,"5 - Obnova existujúcich produkčných zariadení")+SUMIFS('Výd. 2019'!I19:I53,'Výd. 2019'!A19:A53,"2.2.1 Produktívne investície do akvakultúry",'Výd. 2019'!B19:B53,"5 - Obnova existujúcich produkčných zariadení")+SUMIFS('Výd. 2020'!I19:I53,'Výd. 2020'!A19:A53,"2.2.1 Produktívne investície do akvakultúry",'Výd. 2020'!B19:B53,"5 - Obnova existujúcich produkčných zariadení")+SUMIFS('Výd. 2021'!I19:I53,'Výd. 2021'!A19:A53,"2.2.1 Produktívne investície do akvakultúry",'Výd. 2021'!B19:B53,"5 - Obnova existujúcich produkčných zariadení")+SUMIFS('Výd. 2022'!I19:I53,'Výd. 2022'!A19:A53,"2.2.1 Produktívne investície do akvakultúry",'Výd. 2022'!B19:B53,"5 - Obnova existujúcich produkčných zariadení")+SUMIFS('Výd. 2023'!I19:I53,'Výd. 2023'!A19:A53,"2.2.1 Produktívne investície do akvakultúry",'Výd. 2023'!B19:B53,"5 - Obnova existujúcich produkčných zariadení")</f>
        <v>0</v>
      </c>
      <c r="E10" s="16">
        <f t="shared" si="0"/>
        <v>0</v>
      </c>
      <c r="G10" s="16" t="str">
        <f>IF(AND(E10=1,OR(E7=1,E8=1,E9=1,E6=1,E11=1,E12=1,E13=1,E14=1,E15=1,E16=1,E17=1)),1,"")</f>
        <v/>
      </c>
    </row>
    <row r="11" spans="1:7" ht="26.1" customHeight="1" x14ac:dyDescent="0.2">
      <c r="A11" s="123"/>
      <c r="B11" s="23" t="s">
        <v>44</v>
      </c>
      <c r="C11" s="24">
        <f>SUMIFS('Výd. 2014'!I19:I53,'Výd. 2014'!A19:A53,"2.2.1 Produktívne investície do akvakultúry",'Výd. 2014'!B19:B53,"6 - Doplnkové činnosti")+SUMIFS('Výd. 2015'!I19:I53,'Výd. 2015'!A19:A53,"2.2.1 Produktívne investície do akvakultúry",'Výd. 2015'!B19:B53,"6 - Doplnkové činnosti")+SUMIFS('Výd. 2016'!I19:I53,'Výd. 2016'!A19:A53,"2.2.1 Produktívne investície do akvakultúry",'Výd. 2016'!B19:B53,"6 - Doplnkové činnosti")+SUMIFS('Výd. 2017'!I19:I53,'Výd. 2017'!A19:A53,"2.2.1 Produktívne investície do akvakultúry",'Výd. 2017'!B19:B53,"6 - Doplnkové činnosti")+SUMIFS('Výd. 2018'!I19:I53,'Výd. 2018'!A19:A53,"2.2.1 Produktívne investície do akvakultúry",'Výd. 2018'!B19:B53,"6 - Doplnkové činnosti")+SUMIFS('Výd. 2019'!I19:I53,'Výd. 2019'!A19:A53,"2.2.1 Produktívne investície do akvakultúry",'Výd. 2019'!B19:B53,"6 - Doplnkové činnosti")+SUMIFS('Výd. 2020'!I19:I53,'Výd. 2020'!A19:A53,"2.2.1 Produktívne investície do akvakultúry",'Výd. 2020'!B19:B53,"6 - Doplnkové činnosti")+SUMIFS('Výd. 2021'!I19:I53,'Výd. 2021'!A19:A53,"2.2.1 Produktívne investície do akvakultúry",'Výd. 2021'!B19:B53,"6 - Doplnkové činnosti")+SUMIFS('Výd. 2022'!I19:I53,'Výd. 2022'!A19:A53,"2.2.1 Produktívne investície do akvakultúry",'Výd. 2022'!B19:B53,"6 - Doplnkové činnosti")+SUMIFS('Výd. 2023'!I19:I53,'Výd. 2023'!A19:A53,"2.2.1 Produktívne investície do akvakultúry",'Výd. 2023'!B19:B53,"6 - Doplnkové činnosti")</f>
        <v>0</v>
      </c>
      <c r="E11" s="16">
        <f t="shared" si="0"/>
        <v>0</v>
      </c>
      <c r="G11" s="16" t="str">
        <f>IF(AND(E11=1,OR(E7=1,E8=1,E9=1,E10=1,E6=1,E12=1,E13=1,E14=1,E15=1,E16=1,E17=1)),1,"")</f>
        <v/>
      </c>
    </row>
    <row r="12" spans="1:7" ht="30" customHeight="1" x14ac:dyDescent="0.2">
      <c r="A12" s="123" t="s">
        <v>46</v>
      </c>
      <c r="B12" s="23" t="s">
        <v>48</v>
      </c>
      <c r="C12" s="24">
        <f>SUMIFS('Výd. 2014'!I19:I53,'Výd. 2014'!A19:A53,"2.3.1 Produktívne investície do akvakultúry",'Výd. 2014'!B19:B53,"1 - Znižovanie negatívneho vplyvu alebo zvyšovanie pozitívneho vplyvu na životné prostredie a zvyšovanie efektívnosti využívania zdrojov")+SUMIFS('Výd. 2015'!I19:I53,'Výd. 2015'!A19:A53,"2.3.1 Produktívne investície do akvakultúry",'Výd. 2015'!B19:B53,"1 - Znižovanie negatívneho vplyvu alebo zvyšovanie pozitívneho vplyvu na životné prostredie a zvyšovanie efektívnosti využívania zdrojov")+SUMIFS('Výd. 2016'!I19:I53,'Výd. 2016'!A19:A53,"2.3.1 Produktívne investície do akvakultúry",'Výd. 2016'!B19:B53,"1 - Znižovanie negatívneho vplyvu alebo zvyšovanie pozitívneho vplyvu na životné prostredie a zvyšovanie efektívnosti využívania zdrojov")+SUMIFS('Výd. 2017'!I19:I53,'Výd. 2017'!A19:A53,"2.3.1 Produktívne investície do akvakultúry",'Výd. 2017'!B19:B53,"1 - Znižovanie negatívneho vplyvu alebo zvyšovanie pozitívneho vplyvu na životné prostredie a zvyšovanie efektívnosti využívania zdrojov")+SUMIFS('Výd. 2018'!I19:I53,'Výd. 2018'!A19:A53,"2.3.1 Produktívne investície do akvakultúry",'Výd. 2018'!B19:B53,"1 - Znižovanie negatívneho vplyvu alebo zvyšovanie pozitívneho vplyvu na životné prostredie a zvyšovanie efektívnosti využívania zdrojov")+SUMIFS('Výd. 2019'!I19:I53,'Výd. 2019'!A19:A53,"2.3.1 Produktívne investície do akvakultúry",'Výd. 2019'!B19:B53,"1 - Znižovanie negatívneho vplyvu alebo zvyšovanie pozitívneho vplyvu na životné prostredie a zvyšovanie efektívnosti využívania zdrojov")+SUMIFS('Výd. 2020'!I19:I53,'Výd. 2020'!A19:A53,"2.3.1 Produktívne investície do akvakultúry",'Výd. 2020'!B19:B53,"1 - Znižovanie negatívneho vplyvu alebo zvyšovanie pozitívneho vplyvu na životné prostredie a zvyšovanie efektívnosti využívania zdrojov")+SUMIFS('Výd. 2021'!I19:I53,'Výd. 2021'!A19:A53,"2.3.1 Produktívne investície do akvakultúry",'Výd. 2021'!B19:B53,"1 - Znižovanie negatívneho vplyvu alebo zvyšovanie pozitívneho vplyvu na životné prostredie a zvyšovanie efektívnosti využívania zdrojov")+SUMIFS('Výd. 2022'!I19:I53,'Výd. 2022'!A19:A53,"2.3.1 Produktívne investície do akvakultúry",'Výd. 2022'!B19:B53,"1 - Znižovanie negatívneho vplyvu alebo zvyšovanie pozitívneho vplyvu na životné prostredie a zvyšovanie efektívnosti využívania zdrojov")+SUMIFS('Výd. 2023'!I19:I53,'Výd. 2023'!A19:A53,"2.3.1 Produktívne investície do akvakultúry",'Výd. 2023'!B19:B53,"1 - Znižovanie negatívneho vplyvu alebo zvyšovanie pozitívneho vplyvu na životné prostredie a zvyšovanie efektívnosti využívania zdrojov")</f>
        <v>0</v>
      </c>
      <c r="E12" s="16">
        <f t="shared" si="0"/>
        <v>0</v>
      </c>
      <c r="G12" s="16" t="str">
        <f>IF(AND(E12=1,OR(E7=1,E8=1,E9=1,E10=1,E11=1,E6=1,E13=1,E14=1,E15=1,E16=1,E17=1)),1,"")</f>
        <v/>
      </c>
    </row>
    <row r="13" spans="1:7" ht="26.1" customHeight="1" x14ac:dyDescent="0.2">
      <c r="A13" s="123"/>
      <c r="B13" s="23" t="s">
        <v>49</v>
      </c>
      <c r="C13" s="24">
        <f>SUMIFS('Výd. 2014'!I19:I53,'Výd. 2014'!A19:A53,"2.3.1 Produktívne investície do akvakultúry",'Výd. 2014'!B19:B53,"2 - Recirkulačné systémy")+SUMIFS('Výd. 2015'!I19:I53,'Výd. 2015'!A19:A53,"2.3.1 Produktívne investície do akvakultúry",'Výd. 2015'!B19:B53,"2 - Recirkulačné systémy")+SUMIFS('Výd. 2016'!I19:I53,'Výd. 2016'!A19:A53,"2.3.1 Produktívne investície do akvakultúry",'Výd. 2016'!B19:B53,"2 - Recirkulačné systémy")+SUMIFS('Výd. 2017'!I19:I53,'Výd. 2017'!A19:A53,"2.3.1 Produktívne investície do akvakultúry",'Výd. 2017'!B19:B53,"2 - Recirkulačné systémy")+SUMIFS('Výd. 2018'!I19:I53,'Výd. 2018'!A19:A53,"2.3.1 Produktívne investície do akvakultúry",'Výd. 2018'!B19:B53,"2 - Recirkulačné systémy")+SUMIFS('Výd. 2019'!I19:I53,'Výd. 2019'!A19:A53,"2.3.1 Produktívne investície do akvakultúry",'Výd. 2019'!B19:B53,"2 - Recirkulačné systémy")+SUMIFS('Výd. 2020'!I19:I53,'Výd. 2020'!A19:A53,"2.3.1 Produktívne investície do akvakultúry",'Výd. 2020'!B19:B53,"2 - Recirkulačné systémy")+SUMIFS('Výd. 2021'!I19:I53,'Výd. 2021'!A19:A53,"2.3.1 Produktívne investície do akvakultúry",'Výd. 2021'!B19:B53,"2 - Recirkulačné systémy")+SUMIFS('Výd. 2022'!I19:I53,'Výd. 2022'!A19:A53,"2.3.1 Produktívne investície do akvakultúry",'Výd. 2022'!B19:B53,"2 - Recirkulačné systémy")+SUMIFS('Výd. 2023'!I19:I53,'Výd. 2023'!A19:A53,"2.3.1 Produktívne investície do akvakultúry",'Výd. 2023'!B19:B53,"2 - Recirkulačné systémy")</f>
        <v>0</v>
      </c>
      <c r="E13" s="16">
        <f t="shared" si="0"/>
        <v>0</v>
      </c>
      <c r="G13" s="16" t="str">
        <f>IF(AND(E13=1,OR(E7=1,E8=1,E9=1,E10=1,E11=1,E12=1,E6=1,E14=1,E15=1,E16=1,E17=1)),1,"")</f>
        <v/>
      </c>
    </row>
    <row r="14" spans="1:7" ht="26.1" customHeight="1" x14ac:dyDescent="0.2">
      <c r="A14" s="25" t="s">
        <v>36</v>
      </c>
      <c r="B14" s="23" t="s">
        <v>50</v>
      </c>
      <c r="C14" s="24">
        <f>SUMIFS('Výd. 2014'!I19:I53,'Výd. 2014'!A19:A53,"5.1.1 Marketingové opatrenia",'Výd. 2014'!B19:B53,"1 - Získanie nových trhov a zlepšenie marketingových podmienok")+SUMIFS('Výd. 2015'!I19:I53,'Výd. 2015'!A19:A53,"5.1.1 Marketingové opatrenia",'Výd. 2015'!B19:B53,"1 - Získanie nových trhov a zlepšenie marketingových podmienok")+SUMIFS('Výd. 2016'!I19:I53,'Výd. 2016'!A19:A53,"5.1.1 Marketingové opatrenia",'Výd. 2016'!B19:B53,"1 - Získanie nových trhov a zlepšenie marketingových podmienok")+SUMIFS('Výd. 2017'!I19:I53,'Výd. 2017'!A19:A53,"5.1.1 Marketingové opatrenia",'Výd. 2017'!B19:B53,"1 - Získanie nových trhov a zlepšenie marketingových podmienok")+SUMIFS('Výd. 2018'!I19:I53,'Výd. 2018'!A19:A53,"5.1.1 Marketingové opatrenia",'Výd. 2018'!B19:B53,"1 - Získanie nových trhov a zlepšenie marketingových podmienok")+SUMIFS('Výd. 2019'!I19:I53,'Výd. 2019'!A19:A53,"5.1.1 Marketingové opatrenia",'Výd. 2019'!B19:B53,"1 - Získanie nových trhov a zlepšenie marketingových podmienok")+SUMIFS('Výd. 2020'!I19:I53,'Výd. 2020'!A19:A53,"5.1.1 Marketingové opatrenia",'Výd. 2020'!B19:B53,"1 - Získanie nových trhov a zlepšenie marketingových podmienok")+SUMIFS('Výd. 2021'!I19:I53,'Výd. 2021'!A19:A53,"5.1.1 Marketingové opatrenia",'Výd. 2021'!B19:B53,"1 - Získanie nových trhov a zlepšenie marketingových podmienok")+SUMIFS('Výd. 2022'!I19:I53,'Výd. 2022'!A19:A53,"5.1.1 Marketingové opatrenia",'Výd. 2022'!B19:B53,"1 - Získanie nových trhov a zlepšenie marketingových podmienok")+SUMIFS('Výd. 2023'!I19:I53,'Výd. 2023'!A19:A53,"5.1.1 Marketingové opatrenia",'Výd. 2023'!B19:B53,"1 - Získanie nových trhov a zlepšenie marketingových podmienok")</f>
        <v>0</v>
      </c>
      <c r="E14" s="16">
        <f t="shared" si="0"/>
        <v>0</v>
      </c>
      <c r="G14" s="16" t="str">
        <f>IF(AND(E14=1,OR(E7=1,E8=1,E9=1,E10=1,E11=1,E12=1,E13=1,E6=1,E15=1,E16=1,E17=1)),1,"")</f>
        <v/>
      </c>
    </row>
    <row r="15" spans="1:7" ht="26.1" customHeight="1" x14ac:dyDescent="0.2">
      <c r="A15" s="123" t="s">
        <v>47</v>
      </c>
      <c r="B15" s="23" t="s">
        <v>56</v>
      </c>
      <c r="C15" s="24">
        <f>SUMIFS('Výd. 2014'!I19:I53,'Výd. 2014'!A19:A53,"5.2.1 Spracovanie produktov rybolovu a akvakultúry",'Výd. 2014'!B19:B53,"1 - Úspora energie alebo znižovanie vplyvu na životné prostredie")+SUMIFS('Výd. 2015'!I19:I53,'Výd. 2015'!A19:A53,"5.2.1 Spracovanie produktov rybolovu a akvakultúry",'Výd. 2015'!B19:B53,"1 - Úspora energie alebo znižovanie vplyvu na životné prostredie")+SUMIFS('Výd. 2016'!I19:I53,'Výd. 2016'!A19:A53,"5.2.1 Spracovanie produktov rybolovu a akvakultúry",'Výd. 2016'!B19:B53,"1 - Úspora energie alebo znižovanie vplyvu na životné prostredie")+SUMIFS('Výd. 2017'!I19:I53,'Výd. 2017'!A19:A53,"5.2.1 Spracovanie produktov rybolovu a akvakultúry",'Výd. 2017'!B19:B53,"1 - Úspora energie alebo znižovanie vplyvu na životné prostredie")+SUMIFS('Výd. 2018'!I19:I53,'Výd. 2018'!A19:A53,"5.2.1 Spracovanie produktov rybolovu a akvakultúry",'Výd. 2018'!B19:B53,"1 - Úspora energie alebo znižovanie vplyvu na životné prostredie")+SUMIFS('Výd. 2019'!I19:I53,'Výd. 2019'!A19:A53,"5.2.1 Spracovanie produktov rybolovu a akvakultúry",'Výd. 2019'!B19:B53,"1 - Úspora energie alebo znižovanie vplyvu na životné prostredie")+SUMIFS('Výd. 2020'!I19:I53,'Výd. 2020'!A19:A53,"5.2.1 Spracovanie produktov rybolovu a akvakultúry",'Výd. 2020'!B19:B53,"1 - Úspora energie alebo znižovanie vplyvu na životné prostredie")+SUMIFS('Výd. 2021'!I19:I53,'Výd. 2021'!A19:A53,"5.2.1 Spracovanie produktov rybolovu a akvakultúry",'Výd. 2021'!B19:B53,"1 - Úspora energie alebo znižovanie vplyvu na životné prostredie")+SUMIFS('Výd. 2022'!I19:I53,'Výd. 2022'!A19:A53,"5.2.1 Spracovanie produktov rybolovu a akvakultúry",'Výd. 2022'!B19:B53,"1 - Úspora energie alebo znižovanie vplyvu na životné prostredie")+SUMIFS('Výd. 2023'!I19:I53,'Výd. 2023'!A19:A53,"5.2.1 Spracovanie produktov rybolovu a akvakultúry",'Výd. 2023'!B19:B53,"1 - Úspora energie alebo znižovanie vplyvu na životné prostredie")</f>
        <v>0</v>
      </c>
      <c r="E15" s="16">
        <f t="shared" si="0"/>
        <v>0</v>
      </c>
      <c r="G15" s="16" t="str">
        <f>IF(AND(E15=1,OR(E7=1,E8=1,E9=1,E10=1,E11=1,E12=1,E13=1,E14=1,E6=1,E16=1,E17=1)),1,"")</f>
        <v/>
      </c>
    </row>
    <row r="16" spans="1:7" ht="26.1" customHeight="1" x14ac:dyDescent="0.2">
      <c r="A16" s="123"/>
      <c r="B16" s="23" t="s">
        <v>51</v>
      </c>
      <c r="C16" s="24">
        <f>SUMIFS('Výd. 2014'!I19:I53,'Výd. 2014'!A19:A53,"5.2.1 Spracovanie produktov rybolovu a akvakultúry",'Výd. 2014'!B19:B53,"2 - Zlepšenie bezpečnosti, hygieny, zdravia a pracovných podmienok")+SUMIFS('Výd. 2015'!I19:I53,'Výd. 2015'!A19:A53,"5.2.1 Spracovanie produktov rybolovu a akvakultúry",'Výd. 2015'!B19:B53,"2 - Zlepšenie bezpečnosti, hygieny, zdravia a pracovných podmienok")+SUMIFS('Výd. 2016'!I19:I53,'Výd. 2016'!A19:A53,"5.2.1 Spracovanie produktov rybolovu a akvakultúry",'Výd. 2016'!B19:B53,"2 - Zlepšenie bezpečnosti, hygieny, zdravia a pracovných podmienok")+SUMIFS('Výd. 2017'!I19:I53,'Výd. 2017'!A19:A53,"5.2.1 Spracovanie produktov rybolovu a akvakultúry",'Výd. 2017'!B19:B53,"2 - Zlepšenie bezpečnosti, hygieny, zdravia a pracovných podmienok")+SUMIFS('Výd. 2018'!I19:I53,'Výd. 2018'!A19:A53,"5.2.1 Spracovanie produktov rybolovu a akvakultúry",'Výd. 2018'!B19:B53,"2 - Zlepšenie bezpečnosti, hygieny, zdravia a pracovných podmienok")+SUMIFS('Výd. 2019'!I19:I53,'Výd. 2019'!A19:A53,"5.2.1 Spracovanie produktov rybolovu a akvakultúry",'Výd. 2019'!B19:B53,"2 - Zlepšenie bezpečnosti, hygieny, zdravia a pracovných podmienok")+SUMIFS('Výd. 2020'!I19:I53,'Výd. 2020'!A19:A53,"5.2.1 Spracovanie produktov rybolovu a akvakultúry",'Výd. 2020'!B19:B53,"2 - Zlepšenie bezpečnosti, hygieny, zdravia a pracovných podmienok")+SUMIFS('Výd. 2021'!I19:I53,'Výd. 2021'!A19:A53,"5.2.1 Spracovanie produktov rybolovu a akvakultúry",'Výd. 2021'!B19:B53,"2 - Zlepšenie bezpečnosti, hygieny, zdravia a pracovných podmienok")+SUMIFS('Výd. 2022'!I19:I53,'Výd. 2022'!A19:A53,"5.2.1 Spracovanie produktov rybolovu a akvakultúry",'Výd. 2022'!B19:B53,"2 - Zlepšenie bezpečnosti, hygieny, zdravia a pracovných podmienok")+SUMIFS('Výd. 2023'!I19:I53,'Výd. 2023'!A19:A53,"5.2.1 Spracovanie produktov rybolovu a akvakultúry",'Výd. 2023'!B19:B53,"2 - Zlepšenie bezpečnosti, hygieny, zdravia a pracovných podmienok")</f>
        <v>0</v>
      </c>
      <c r="E16" s="16">
        <f t="shared" si="0"/>
        <v>0</v>
      </c>
      <c r="G16" s="16" t="str">
        <f>IF(AND(E16=1,OR(E7=1,E8=1,E9=1,E10=1,E11=1,E12=1,E13=1,E14=1,E15=1,E6=1,E17=1)),1,"")</f>
        <v/>
      </c>
    </row>
    <row r="17" spans="1:7" ht="32.25" customHeight="1" x14ac:dyDescent="0.2">
      <c r="A17" s="123"/>
      <c r="B17" s="23" t="s">
        <v>52</v>
      </c>
      <c r="C17" s="24">
        <f>SUMIFS('Výd. 2014'!I19:I53,'Výd. 2014'!A19:A53,"5.2.1 Spracovanie produktov rybolovu a akvakultúry",'Výd. 2014'!B19:B53,"3 - Zavádzanie nových alebo zlepšených produktov, procesov alebo systémov riadenia a organizácie")+SUMIFS('Výd. 2015'!I19:I53,'Výd. 2015'!A19:A53,"5.2.1 Spracovanie produktov rybolovu a akvakultúry",'Výd. 2015'!B19:B53,"3 - Zavádzanie nových alebo zlepšených produktov, procesov alebo systémov riadenia a organizácie")+SUMIFS('Výd. 2016'!I19:I53,'Výd. 2016'!A19:A53,"5.2.1 Spracovanie produktov rybolovu a akvakultúry",'Výd. 2016'!B19:B53,"3 - Zavádzanie nových alebo zlepšených produktov, procesov alebo systémov riadenia a organizácie")+SUMIFS('Výd. 2017'!I19:I53,'Výd. 2017'!A19:A53,"5.2.1 Spracovanie produktov rybolovu a akvakultúry",'Výd. 2017'!B19:B53,"3 - Zavádzanie nových alebo zlepšených produktov, procesov alebo systémov riadenia a organizácie")+SUMIFS('Výd. 2018'!I19:I53,'Výd. 2018'!A19:A53,"5.2.1 Spracovanie produktov rybolovu a akvakultúry",'Výd. 2018'!B19:B53,"3 - Zavádzanie nových alebo zlepšených produktov, procesov alebo systémov riadenia a organizácie")+SUMIFS('Výd. 2019'!I19:I53,'Výd. 2019'!A19:A53,"5.2.1 Spracovanie produktov rybolovu a akvakultúry",'Výd. 2019'!B19:B53,"3 - Zavádzanie nových alebo zlepšených produktov, procesov alebo systémov riadenia a organizácie")+SUMIFS('Výd. 2020'!I19:I53,'Výd. 2020'!A19:A53,"5.2.1 Spracovanie produktov rybolovu a akvakultúry",'Výd. 2020'!B19:B53,"3 - Zavádzanie nových alebo zlepšených produktov, procesov alebo systémov riadenia a organizácie")+SUMIFS('Výd. 2021'!I19:I53,'Výd. 2021'!A19:A53,"5.2.1 Spracovanie produktov rybolovu a akvakultúry",'Výd. 2021'!B19:B53,"3 - Zavádzanie nových alebo zlepšených produktov, procesov alebo systémov riadenia a organizácie")+SUMIFS('Výd. 2022'!I19:I53,'Výd. 2022'!A19:A53,"5.2.1 Spracovanie produktov rybolovu a akvakultúry",'Výd. 2022'!B19:B53,"3 - Zavádzanie nových alebo zlepšených produktov, procesov alebo systémov riadenia a organizácie")+SUMIFS('Výd. 2023'!I19:I53,'Výd. 2023'!A19:A53,"5.2.1 Spracovanie produktov rybolovu a akvakultúry",'Výd. 2023'!B19:B53,"3 - Zavádzanie nových alebo zlepšených produktov, procesov alebo systémov riadenia a organizácie")</f>
        <v>0</v>
      </c>
      <c r="E17" s="16">
        <f t="shared" si="0"/>
        <v>0</v>
      </c>
      <c r="G17" s="16" t="str">
        <f>IF(AND(E17=1,OR(E7=1,E8=1,E9=1,E10=1,E11=1,E12=1,E13=1,E14=1,E15=1,E16=1,E6=1)),1,"")</f>
        <v/>
      </c>
    </row>
    <row r="21" spans="1:7" x14ac:dyDescent="0.2">
      <c r="B21" s="20"/>
    </row>
    <row r="22" spans="1:7" x14ac:dyDescent="0.2">
      <c r="B22" s="21" t="str">
        <f>IF(SUM(E6:E17)&gt;1,"sú zadané oprávnené výdavky pre viac opatrení/aktivít","")</f>
        <v/>
      </c>
    </row>
    <row r="23" spans="1:7" x14ac:dyDescent="0.2">
      <c r="B23" s="17" t="str">
        <f>IF(F6&lt;&gt;F7,"na hárkoch výdavkov v jednotlivých rokoch sú nekorektne zadané údaje","")</f>
        <v/>
      </c>
    </row>
  </sheetData>
  <sheetProtection sheet="1" objects="1" scenarios="1"/>
  <mergeCells count="3">
    <mergeCell ref="A6:A11"/>
    <mergeCell ref="A12:A13"/>
    <mergeCell ref="A15:A17"/>
  </mergeCells>
  <conditionalFormatting sqref="B22">
    <cfRule type="cellIs" dxfId="13" priority="14" operator="equal">
      <formula>"sú zadané oprávnené výdavky pre viac opatrení/aktivít"</formula>
    </cfRule>
  </conditionalFormatting>
  <conditionalFormatting sqref="B23">
    <cfRule type="cellIs" dxfId="12" priority="13" operator="equal">
      <formula>"na hárkoch výdavkov v jednotlivých rokoch sú nekorektne zadané údaje"</formula>
    </cfRule>
  </conditionalFormatting>
  <conditionalFormatting sqref="C6">
    <cfRule type="expression" dxfId="11" priority="12">
      <formula>$G$6=1</formula>
    </cfRule>
  </conditionalFormatting>
  <conditionalFormatting sqref="C7">
    <cfRule type="expression" dxfId="10" priority="11">
      <formula>$G$7=1</formula>
    </cfRule>
  </conditionalFormatting>
  <conditionalFormatting sqref="C8">
    <cfRule type="expression" dxfId="9" priority="10">
      <formula>$G$8=1</formula>
    </cfRule>
  </conditionalFormatting>
  <conditionalFormatting sqref="C9">
    <cfRule type="expression" dxfId="8" priority="9">
      <formula>$G$9=1</formula>
    </cfRule>
  </conditionalFormatting>
  <conditionalFormatting sqref="C10">
    <cfRule type="expression" dxfId="7" priority="8">
      <formula>$G$10=1</formula>
    </cfRule>
  </conditionalFormatting>
  <conditionalFormatting sqref="C11">
    <cfRule type="expression" dxfId="6" priority="7">
      <formula>$G$11=1</formula>
    </cfRule>
  </conditionalFormatting>
  <conditionalFormatting sqref="C12">
    <cfRule type="expression" dxfId="5" priority="6">
      <formula>$G$12=1</formula>
    </cfRule>
  </conditionalFormatting>
  <conditionalFormatting sqref="C13">
    <cfRule type="expression" dxfId="4" priority="5">
      <formula>$G$13=1</formula>
    </cfRule>
  </conditionalFormatting>
  <conditionalFormatting sqref="C14">
    <cfRule type="expression" dxfId="3" priority="4">
      <formula>$G$14=1</formula>
    </cfRule>
  </conditionalFormatting>
  <conditionalFormatting sqref="C15">
    <cfRule type="expression" dxfId="2" priority="3">
      <formula>$G$15=1</formula>
    </cfRule>
  </conditionalFormatting>
  <conditionalFormatting sqref="C16">
    <cfRule type="expression" dxfId="1" priority="2">
      <formula>$G$16=1</formula>
    </cfRule>
  </conditionalFormatting>
  <conditionalFormatting sqref="C17">
    <cfRule type="expression" dxfId="0" priority="1">
      <formula>$G$17=1</formula>
    </cfRule>
  </conditionalFormatting>
  <printOptions horizontalCentered="1"/>
  <pageMargins left="0.48958333333333331" right="0.19685039370078741" top="1.2395833333333333" bottom="0.78740157480314965" header="0.31496062992125984" footer="0.31496062992125984"/>
  <pageSetup paperSize="9" orientation="landscape" r:id="rId1"/>
  <headerFooter>
    <oddHeader>&amp;L&amp;8Príloha č. 1a ŽoNFP Tabuľková časť projektu Oprávnené výdavky projektu&amp;"Arial,Normálne"
&amp;G&amp;R
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85" zoomScaleNormal="55" zoomScalePageLayoutView="85" workbookViewId="0">
      <selection activeCell="B19" sqref="B19"/>
    </sheetView>
  </sheetViews>
  <sheetFormatPr defaultRowHeight="12" x14ac:dyDescent="0.2"/>
  <cols>
    <col min="1" max="1" width="25.140625" style="53" customWidth="1"/>
    <col min="2" max="2" width="45.28515625" style="53" customWidth="1"/>
    <col min="3" max="3" width="22" style="53" customWidth="1"/>
    <col min="4" max="4" width="8.140625" style="53" bestFit="1" customWidth="1"/>
    <col min="5" max="6" width="16.7109375" style="53" customWidth="1"/>
    <col min="7" max="9" width="11.7109375" style="53" bestFit="1" customWidth="1"/>
    <col min="10" max="15" width="11.7109375" style="53" customWidth="1"/>
    <col min="16" max="16" width="10.85546875" style="53" bestFit="1" customWidth="1"/>
    <col min="17" max="17" width="11.7109375" style="53" bestFit="1" customWidth="1"/>
    <col min="18" max="18" width="14" style="53" customWidth="1"/>
    <col min="19" max="20" width="13.28515625" style="53" hidden="1" customWidth="1"/>
    <col min="21" max="21" width="17" style="53" hidden="1" customWidth="1"/>
    <col min="22" max="22" width="21.85546875" style="53" hidden="1" customWidth="1"/>
    <col min="23" max="23" width="13.28515625" style="53" hidden="1" customWidth="1"/>
    <col min="24" max="24" width="0" style="53" hidden="1" customWidth="1"/>
    <col min="25" max="25" width="113.7109375" style="53" hidden="1" customWidth="1"/>
    <col min="26" max="26" width="0" style="53" hidden="1" customWidth="1"/>
    <col min="27" max="16384" width="9.140625" style="53"/>
  </cols>
  <sheetData>
    <row r="1" spans="1:25" x14ac:dyDescent="0.2">
      <c r="W1" s="53" t="s">
        <v>34</v>
      </c>
    </row>
    <row r="2" spans="1:25" x14ac:dyDescent="0.2">
      <c r="A2" s="54"/>
      <c r="B2" s="54"/>
      <c r="E2" s="54"/>
      <c r="W2" s="53" t="s">
        <v>35</v>
      </c>
      <c r="Y2" s="55" t="s">
        <v>45</v>
      </c>
    </row>
    <row r="3" spans="1:25" ht="15" customHeight="1" x14ac:dyDescent="0.2">
      <c r="A3" s="54"/>
      <c r="B3" s="54"/>
      <c r="E3" s="54"/>
      <c r="J3" s="56" t="s">
        <v>21</v>
      </c>
      <c r="K3" s="96"/>
      <c r="L3" s="96"/>
      <c r="O3" s="56" t="s">
        <v>21</v>
      </c>
      <c r="P3" s="96"/>
      <c r="Q3" s="96"/>
      <c r="Y3" s="55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E4" s="54"/>
      <c r="J4" s="56" t="s">
        <v>18</v>
      </c>
      <c r="K4" s="96"/>
      <c r="L4" s="96"/>
      <c r="O4" s="56" t="s">
        <v>18</v>
      </c>
      <c r="P4" s="96"/>
      <c r="Q4" s="96"/>
      <c r="Y4" s="55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E5" s="54"/>
      <c r="J5" s="56" t="s">
        <v>19</v>
      </c>
      <c r="K5" s="96"/>
      <c r="L5" s="96"/>
      <c r="O5" s="56" t="s">
        <v>19</v>
      </c>
      <c r="P5" s="96"/>
      <c r="Q5" s="96"/>
      <c r="Y5" s="55" t="s">
        <v>47</v>
      </c>
    </row>
    <row r="6" spans="1:25" ht="15" customHeight="1" x14ac:dyDescent="0.2">
      <c r="A6" s="54"/>
      <c r="B6" s="54"/>
      <c r="E6" s="54"/>
      <c r="J6" s="56" t="s">
        <v>20</v>
      </c>
      <c r="K6" s="96"/>
      <c r="L6" s="96"/>
      <c r="O6" s="56" t="s">
        <v>20</v>
      </c>
      <c r="P6" s="96"/>
      <c r="Q6" s="96"/>
      <c r="Y6" s="58"/>
    </row>
    <row r="7" spans="1:25" x14ac:dyDescent="0.2">
      <c r="A7" s="54"/>
      <c r="B7" s="54"/>
      <c r="E7" s="54"/>
      <c r="Y7" s="55" t="s">
        <v>39</v>
      </c>
    </row>
    <row r="8" spans="1:25" ht="12.75" thickBot="1" x14ac:dyDescent="0.25">
      <c r="Y8" s="55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2015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55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55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55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55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58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55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55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85">
        <f>COUNTIF(V19:V53,"chyba")</f>
        <v>0</v>
      </c>
      <c r="Y16" s="58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2015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86"/>
      <c r="Y17" s="55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87"/>
      <c r="V18" s="88" t="s">
        <v>37</v>
      </c>
      <c r="W18" s="88" t="s">
        <v>38</v>
      </c>
      <c r="Y18" s="58"/>
    </row>
    <row r="19" spans="1:25" s="89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90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90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90" t="str">
        <f>IF(OR(A19="",B19="",C19=""),"",IF(AND(A19&lt;&gt;"",B19&lt;&gt;"",C19="518 ostatné služby"),"druh_vydavku","priamy"))</f>
        <v/>
      </c>
      <c r="V19" s="90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90">
        <f>IF(V19="chyba",1,0)</f>
        <v>0</v>
      </c>
      <c r="Y19" s="55" t="s">
        <v>56</v>
      </c>
    </row>
    <row r="20" spans="1:25" s="91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90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90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90" t="str">
        <f t="shared" ref="U20:U53" si="9">IF(OR(A20="",B20="",C20=""),"",IF(AND(A20&lt;&gt;"",B20&lt;&gt;"",C20="518 ostatné služby"),"druh_vydavku","priamy"))</f>
        <v/>
      </c>
      <c r="V20" s="90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90">
        <f t="shared" ref="W20:W53" si="10">IF(V20="chyba",1,0)</f>
        <v>0</v>
      </c>
      <c r="Y20" s="55" t="s">
        <v>51</v>
      </c>
    </row>
    <row r="21" spans="1:25" s="91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90" t="str">
        <f t="shared" si="7"/>
        <v/>
      </c>
      <c r="T21" s="90" t="str">
        <f t="shared" si="8"/>
        <v/>
      </c>
      <c r="U21" s="90" t="str">
        <f t="shared" si="9"/>
        <v/>
      </c>
      <c r="V21" s="90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90">
        <f t="shared" si="10"/>
        <v>0</v>
      </c>
      <c r="Y21" s="55" t="s">
        <v>52</v>
      </c>
    </row>
    <row r="22" spans="1:25" s="91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90" t="str">
        <f t="shared" si="7"/>
        <v/>
      </c>
      <c r="T22" s="90" t="str">
        <f t="shared" si="8"/>
        <v/>
      </c>
      <c r="U22" s="90" t="str">
        <f t="shared" si="9"/>
        <v/>
      </c>
      <c r="V22" s="90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90">
        <f t="shared" si="10"/>
        <v>0</v>
      </c>
      <c r="Y22" s="58"/>
    </row>
    <row r="23" spans="1:25" s="91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90" t="str">
        <f t="shared" si="7"/>
        <v/>
      </c>
      <c r="T23" s="90" t="str">
        <f t="shared" si="8"/>
        <v/>
      </c>
      <c r="U23" s="90" t="str">
        <f t="shared" si="9"/>
        <v/>
      </c>
      <c r="V23" s="90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90">
        <f t="shared" si="10"/>
        <v>0</v>
      </c>
      <c r="Y23" s="92" t="s">
        <v>24</v>
      </c>
    </row>
    <row r="24" spans="1:25" s="91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90" t="str">
        <f t="shared" si="7"/>
        <v/>
      </c>
      <c r="T24" s="90" t="str">
        <f t="shared" si="8"/>
        <v/>
      </c>
      <c r="U24" s="90" t="str">
        <f t="shared" si="9"/>
        <v/>
      </c>
      <c r="V24" s="90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90">
        <f t="shared" si="10"/>
        <v>0</v>
      </c>
      <c r="Y24" s="92" t="s">
        <v>25</v>
      </c>
    </row>
    <row r="25" spans="1:25" s="91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90" t="str">
        <f t="shared" si="7"/>
        <v/>
      </c>
      <c r="T25" s="90" t="str">
        <f t="shared" si="8"/>
        <v/>
      </c>
      <c r="U25" s="90" t="str">
        <f t="shared" si="9"/>
        <v/>
      </c>
      <c r="V25" s="90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90">
        <f t="shared" si="10"/>
        <v>0</v>
      </c>
      <c r="Y25" s="93" t="s">
        <v>54</v>
      </c>
    </row>
    <row r="26" spans="1:25" s="91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90" t="str">
        <f t="shared" si="7"/>
        <v/>
      </c>
      <c r="T26" s="90" t="str">
        <f t="shared" si="8"/>
        <v/>
      </c>
      <c r="U26" s="90" t="str">
        <f t="shared" si="9"/>
        <v/>
      </c>
      <c r="V26" s="90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90">
        <f t="shared" si="10"/>
        <v>0</v>
      </c>
      <c r="Y26" s="92" t="s">
        <v>26</v>
      </c>
    </row>
    <row r="27" spans="1:25" s="91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90" t="str">
        <f t="shared" si="7"/>
        <v/>
      </c>
      <c r="T27" s="90" t="str">
        <f t="shared" si="8"/>
        <v/>
      </c>
      <c r="U27" s="90" t="str">
        <f t="shared" si="9"/>
        <v/>
      </c>
      <c r="V27" s="90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90">
        <f t="shared" si="10"/>
        <v>0</v>
      </c>
      <c r="Y27" s="92" t="s">
        <v>53</v>
      </c>
    </row>
    <row r="28" spans="1:25" s="91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90" t="str">
        <f t="shared" si="7"/>
        <v/>
      </c>
      <c r="T28" s="90" t="str">
        <f t="shared" si="8"/>
        <v/>
      </c>
      <c r="U28" s="90" t="str">
        <f t="shared" si="9"/>
        <v/>
      </c>
      <c r="V28" s="90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90">
        <f t="shared" si="10"/>
        <v>0</v>
      </c>
      <c r="Y28" s="94" t="s">
        <v>28</v>
      </c>
    </row>
    <row r="29" spans="1:25" s="91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90" t="str">
        <f t="shared" si="7"/>
        <v/>
      </c>
      <c r="T29" s="90" t="str">
        <f t="shared" si="8"/>
        <v/>
      </c>
      <c r="U29" s="90" t="str">
        <f t="shared" si="9"/>
        <v/>
      </c>
      <c r="V29" s="90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90">
        <f t="shared" si="10"/>
        <v>0</v>
      </c>
      <c r="Y29" s="58"/>
    </row>
    <row r="30" spans="1:25" s="91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90" t="str">
        <f t="shared" si="7"/>
        <v/>
      </c>
      <c r="T30" s="90" t="str">
        <f t="shared" si="8"/>
        <v/>
      </c>
      <c r="U30" s="90" t="str">
        <f t="shared" si="9"/>
        <v/>
      </c>
      <c r="V30" s="90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90">
        <f t="shared" si="10"/>
        <v>0</v>
      </c>
      <c r="Y30" s="92" t="s">
        <v>24</v>
      </c>
    </row>
    <row r="31" spans="1:25" s="91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90" t="str">
        <f t="shared" si="7"/>
        <v/>
      </c>
      <c r="T31" s="90" t="str">
        <f t="shared" si="8"/>
        <v/>
      </c>
      <c r="U31" s="90" t="str">
        <f t="shared" si="9"/>
        <v/>
      </c>
      <c r="V31" s="90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90">
        <f t="shared" si="10"/>
        <v>0</v>
      </c>
      <c r="Y31" s="92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90" t="str">
        <f t="shared" si="7"/>
        <v/>
      </c>
      <c r="T32" s="90" t="str">
        <f t="shared" si="8"/>
        <v/>
      </c>
      <c r="U32" s="90" t="str">
        <f t="shared" si="9"/>
        <v/>
      </c>
      <c r="V32" s="90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90">
        <f t="shared" si="10"/>
        <v>0</v>
      </c>
      <c r="Y32" s="93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90" t="str">
        <f t="shared" si="7"/>
        <v/>
      </c>
      <c r="T33" s="90" t="str">
        <f t="shared" si="8"/>
        <v/>
      </c>
      <c r="U33" s="90" t="str">
        <f t="shared" si="9"/>
        <v/>
      </c>
      <c r="V33" s="90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90">
        <f t="shared" si="10"/>
        <v>0</v>
      </c>
      <c r="Y33" s="92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90" t="str">
        <f t="shared" si="7"/>
        <v/>
      </c>
      <c r="T34" s="90" t="str">
        <f t="shared" si="8"/>
        <v/>
      </c>
      <c r="U34" s="90" t="str">
        <f t="shared" si="9"/>
        <v/>
      </c>
      <c r="V34" s="90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90">
        <f t="shared" si="10"/>
        <v>0</v>
      </c>
      <c r="Y34" s="95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90" t="str">
        <f t="shared" si="7"/>
        <v/>
      </c>
      <c r="T35" s="90" t="str">
        <f t="shared" si="8"/>
        <v/>
      </c>
      <c r="U35" s="90" t="str">
        <f t="shared" si="9"/>
        <v/>
      </c>
      <c r="V35" s="90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90">
        <f t="shared" si="10"/>
        <v>0</v>
      </c>
      <c r="Y35" s="92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90" t="str">
        <f t="shared" si="7"/>
        <v/>
      </c>
      <c r="T36" s="90" t="str">
        <f t="shared" si="8"/>
        <v/>
      </c>
      <c r="U36" s="90" t="str">
        <f t="shared" si="9"/>
        <v/>
      </c>
      <c r="V36" s="90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90">
        <f t="shared" si="10"/>
        <v>0</v>
      </c>
      <c r="Y36" s="58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90" t="str">
        <f t="shared" si="7"/>
        <v/>
      </c>
      <c r="T37" s="90" t="str">
        <f t="shared" si="8"/>
        <v/>
      </c>
      <c r="U37" s="90" t="str">
        <f t="shared" si="9"/>
        <v/>
      </c>
      <c r="V37" s="90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90">
        <f t="shared" si="10"/>
        <v>0</v>
      </c>
      <c r="Y37" s="92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90" t="str">
        <f t="shared" si="7"/>
        <v/>
      </c>
      <c r="T38" s="90" t="str">
        <f t="shared" si="8"/>
        <v/>
      </c>
      <c r="U38" s="90" t="str">
        <f t="shared" si="9"/>
        <v/>
      </c>
      <c r="V38" s="90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90">
        <f t="shared" si="10"/>
        <v>0</v>
      </c>
      <c r="Y38" s="92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90" t="str">
        <f t="shared" si="7"/>
        <v/>
      </c>
      <c r="T39" s="90" t="str">
        <f t="shared" si="8"/>
        <v/>
      </c>
      <c r="U39" s="90" t="str">
        <f t="shared" si="9"/>
        <v/>
      </c>
      <c r="V39" s="90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90">
        <f t="shared" si="10"/>
        <v>0</v>
      </c>
      <c r="Y39" s="93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90" t="str">
        <f t="shared" si="7"/>
        <v/>
      </c>
      <c r="T40" s="90" t="str">
        <f t="shared" si="8"/>
        <v/>
      </c>
      <c r="U40" s="90" t="str">
        <f t="shared" si="9"/>
        <v/>
      </c>
      <c r="V40" s="90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90">
        <f t="shared" si="10"/>
        <v>0</v>
      </c>
      <c r="Y40" s="92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90" t="str">
        <f t="shared" si="7"/>
        <v/>
      </c>
      <c r="T41" s="90" t="str">
        <f t="shared" si="8"/>
        <v/>
      </c>
      <c r="U41" s="90" t="str">
        <f t="shared" si="9"/>
        <v/>
      </c>
      <c r="V41" s="90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90">
        <f t="shared" si="10"/>
        <v>0</v>
      </c>
      <c r="Y41" s="92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90" t="str">
        <f t="shared" si="7"/>
        <v/>
      </c>
      <c r="T42" s="90" t="str">
        <f t="shared" si="8"/>
        <v/>
      </c>
      <c r="U42" s="90" t="str">
        <f t="shared" si="9"/>
        <v/>
      </c>
      <c r="V42" s="90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90">
        <f t="shared" si="10"/>
        <v>0</v>
      </c>
      <c r="Y42" s="58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90" t="str">
        <f t="shared" si="7"/>
        <v/>
      </c>
      <c r="T43" s="90" t="str">
        <f t="shared" si="8"/>
        <v/>
      </c>
      <c r="U43" s="90" t="str">
        <f t="shared" si="9"/>
        <v/>
      </c>
      <c r="V43" s="90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90">
        <f t="shared" si="10"/>
        <v>0</v>
      </c>
      <c r="Y43" s="93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90" t="str">
        <f t="shared" si="7"/>
        <v/>
      </c>
      <c r="T44" s="90" t="str">
        <f t="shared" si="8"/>
        <v/>
      </c>
      <c r="U44" s="90" t="str">
        <f t="shared" si="9"/>
        <v/>
      </c>
      <c r="V44" s="90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90">
        <f t="shared" si="10"/>
        <v>0</v>
      </c>
      <c r="Y44" s="92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90" t="str">
        <f t="shared" si="7"/>
        <v/>
      </c>
      <c r="T45" s="90" t="str">
        <f t="shared" si="8"/>
        <v/>
      </c>
      <c r="U45" s="90" t="str">
        <f t="shared" si="9"/>
        <v/>
      </c>
      <c r="V45" s="90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90">
        <f t="shared" si="10"/>
        <v>0</v>
      </c>
      <c r="Y45" s="92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90" t="str">
        <f t="shared" si="7"/>
        <v/>
      </c>
      <c r="T46" s="90" t="str">
        <f t="shared" si="8"/>
        <v/>
      </c>
      <c r="U46" s="90" t="str">
        <f t="shared" si="9"/>
        <v/>
      </c>
      <c r="V46" s="90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90">
        <f t="shared" si="10"/>
        <v>0</v>
      </c>
      <c r="Y46" s="92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90" t="str">
        <f t="shared" si="7"/>
        <v/>
      </c>
      <c r="T47" s="90" t="str">
        <f t="shared" si="8"/>
        <v/>
      </c>
      <c r="U47" s="90" t="str">
        <f t="shared" si="9"/>
        <v/>
      </c>
      <c r="V47" s="90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90">
        <f t="shared" si="10"/>
        <v>0</v>
      </c>
      <c r="Y47" s="92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90" t="str">
        <f t="shared" si="7"/>
        <v/>
      </c>
      <c r="T48" s="90" t="str">
        <f t="shared" si="8"/>
        <v/>
      </c>
      <c r="U48" s="90" t="str">
        <f t="shared" si="9"/>
        <v/>
      </c>
      <c r="V48" s="90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90">
        <f t="shared" si="10"/>
        <v>0</v>
      </c>
      <c r="Y48" s="92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90" t="str">
        <f t="shared" si="7"/>
        <v/>
      </c>
      <c r="T49" s="90" t="str">
        <f t="shared" si="8"/>
        <v/>
      </c>
      <c r="U49" s="90" t="str">
        <f t="shared" si="9"/>
        <v/>
      </c>
      <c r="V49" s="90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90">
        <f t="shared" si="10"/>
        <v>0</v>
      </c>
      <c r="Y49" s="93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90" t="str">
        <f t="shared" si="7"/>
        <v/>
      </c>
      <c r="T50" s="90" t="str">
        <f t="shared" si="8"/>
        <v/>
      </c>
      <c r="U50" s="90" t="str">
        <f t="shared" si="9"/>
        <v/>
      </c>
      <c r="V50" s="90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90">
        <f t="shared" si="10"/>
        <v>0</v>
      </c>
      <c r="Y50" s="92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90" t="str">
        <f t="shared" si="7"/>
        <v/>
      </c>
      <c r="T51" s="90" t="str">
        <f t="shared" si="8"/>
        <v/>
      </c>
      <c r="U51" s="90" t="str">
        <f t="shared" si="9"/>
        <v/>
      </c>
      <c r="V51" s="90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90">
        <f t="shared" si="10"/>
        <v>0</v>
      </c>
      <c r="Y51" s="92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90" t="str">
        <f t="shared" si="7"/>
        <v/>
      </c>
      <c r="T52" s="90" t="str">
        <f t="shared" si="8"/>
        <v/>
      </c>
      <c r="U52" s="90" t="str">
        <f t="shared" si="9"/>
        <v/>
      </c>
      <c r="V52" s="90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90">
        <f t="shared" si="10"/>
        <v>0</v>
      </c>
      <c r="Y52" s="58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90" t="str">
        <f t="shared" si="7"/>
        <v/>
      </c>
      <c r="T53" s="90" t="str">
        <f t="shared" si="8"/>
        <v/>
      </c>
      <c r="U53" s="90" t="str">
        <f t="shared" si="9"/>
        <v/>
      </c>
      <c r="V53" s="90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90">
        <f t="shared" si="10"/>
        <v>0</v>
      </c>
      <c r="Y53" s="93" t="s">
        <v>54</v>
      </c>
    </row>
    <row r="54" spans="1:25" x14ac:dyDescent="0.2">
      <c r="Y54" s="92" t="s">
        <v>26</v>
      </c>
    </row>
    <row r="55" spans="1:25" x14ac:dyDescent="0.2">
      <c r="Y55" s="92" t="s">
        <v>28</v>
      </c>
    </row>
    <row r="56" spans="1:25" x14ac:dyDescent="0.2">
      <c r="Y56" s="58"/>
    </row>
    <row r="57" spans="1:25" x14ac:dyDescent="0.2">
      <c r="Y57" s="92" t="s">
        <v>24</v>
      </c>
    </row>
    <row r="58" spans="1:25" x14ac:dyDescent="0.2">
      <c r="Y58" s="92" t="s">
        <v>25</v>
      </c>
    </row>
    <row r="59" spans="1:25" x14ac:dyDescent="0.2">
      <c r="Y59" s="93" t="s">
        <v>54</v>
      </c>
    </row>
    <row r="60" spans="1:25" x14ac:dyDescent="0.2">
      <c r="Y60" s="92" t="s">
        <v>26</v>
      </c>
    </row>
    <row r="61" spans="1:25" x14ac:dyDescent="0.2">
      <c r="Y61" s="92" t="s">
        <v>53</v>
      </c>
    </row>
    <row r="62" spans="1:25" x14ac:dyDescent="0.2">
      <c r="Y62" s="92" t="s">
        <v>28</v>
      </c>
    </row>
    <row r="63" spans="1:25" x14ac:dyDescent="0.2">
      <c r="Y63" s="58"/>
    </row>
    <row r="64" spans="1:25" x14ac:dyDescent="0.2">
      <c r="Y64" s="92" t="s">
        <v>27</v>
      </c>
    </row>
    <row r="65" spans="25:25" x14ac:dyDescent="0.2">
      <c r="Y65" s="92" t="s">
        <v>28</v>
      </c>
    </row>
    <row r="66" spans="25:25" x14ac:dyDescent="0.2">
      <c r="Y66" s="58"/>
    </row>
    <row r="67" spans="25:25" x14ac:dyDescent="0.2">
      <c r="Y67" s="92" t="s">
        <v>24</v>
      </c>
    </row>
    <row r="68" spans="25:25" x14ac:dyDescent="0.2">
      <c r="Y68" s="92" t="s">
        <v>25</v>
      </c>
    </row>
    <row r="69" spans="25:25" x14ac:dyDescent="0.2">
      <c r="Y69" s="93" t="s">
        <v>54</v>
      </c>
    </row>
    <row r="70" spans="25:25" x14ac:dyDescent="0.2">
      <c r="Y70" s="92" t="s">
        <v>26</v>
      </c>
    </row>
    <row r="71" spans="25:25" x14ac:dyDescent="0.2">
      <c r="Y71" s="92" t="s">
        <v>28</v>
      </c>
    </row>
    <row r="72" spans="25:25" x14ac:dyDescent="0.2">
      <c r="Y72" s="58"/>
    </row>
    <row r="73" spans="25:25" x14ac:dyDescent="0.2">
      <c r="Y73" s="92" t="s">
        <v>24</v>
      </c>
    </row>
    <row r="74" spans="25:25" x14ac:dyDescent="0.2">
      <c r="Y74" s="92" t="s">
        <v>25</v>
      </c>
    </row>
    <row r="75" spans="25:25" x14ac:dyDescent="0.2">
      <c r="Y75" s="93" t="s">
        <v>54</v>
      </c>
    </row>
    <row r="76" spans="25:25" x14ac:dyDescent="0.2">
      <c r="Y76" s="92" t="s">
        <v>26</v>
      </c>
    </row>
    <row r="77" spans="25:25" x14ac:dyDescent="0.2">
      <c r="Y77" s="92" t="s">
        <v>28</v>
      </c>
    </row>
    <row r="78" spans="25:25" x14ac:dyDescent="0.2">
      <c r="Y78" s="58"/>
    </row>
    <row r="79" spans="25:25" x14ac:dyDescent="0.2">
      <c r="Y79" s="92" t="s">
        <v>24</v>
      </c>
    </row>
    <row r="80" spans="25:25" x14ac:dyDescent="0.2">
      <c r="Y80" s="92" t="s">
        <v>25</v>
      </c>
    </row>
    <row r="81" spans="25:25" x14ac:dyDescent="0.2">
      <c r="Y81" s="93" t="s">
        <v>54</v>
      </c>
    </row>
    <row r="82" spans="25:25" x14ac:dyDescent="0.2">
      <c r="Y82" s="92" t="s">
        <v>26</v>
      </c>
    </row>
    <row r="83" spans="25:25" x14ac:dyDescent="0.2">
      <c r="Y83" s="95" t="s">
        <v>55</v>
      </c>
    </row>
    <row r="84" spans="25:25" x14ac:dyDescent="0.2">
      <c r="Y84" s="92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67" priority="6" operator="equal">
      <formula>"zlý súčet"</formula>
    </cfRule>
  </conditionalFormatting>
  <conditionalFormatting sqref="O53">
    <cfRule type="cellIs" dxfId="66" priority="5" operator="equal">
      <formula>"zlý súčet"</formula>
    </cfRule>
  </conditionalFormatting>
  <conditionalFormatting sqref="A19">
    <cfRule type="expression" dxfId="65" priority="4">
      <formula>$W$19=1</formula>
    </cfRule>
  </conditionalFormatting>
  <conditionalFormatting sqref="B5">
    <cfRule type="cellIs" dxfId="64" priority="3" operator="equal">
      <formula>"v červenooznačených riadkoch sú nekorektne zadané údaje"</formula>
    </cfRule>
  </conditionalFormatting>
  <conditionalFormatting sqref="B4">
    <cfRule type="cellIs" dxfId="63" priority="2" operator="equal">
      <formula>"nekorektne zadané údaje"</formula>
    </cfRule>
  </conditionalFormatting>
  <conditionalFormatting sqref="A20:A53">
    <cfRule type="expression" dxfId="62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Normal="55" workbookViewId="0">
      <selection activeCell="A4" sqref="A4"/>
    </sheetView>
  </sheetViews>
  <sheetFormatPr defaultRowHeight="12" x14ac:dyDescent="0.2"/>
  <cols>
    <col min="1" max="1" width="25.140625" style="53" customWidth="1"/>
    <col min="2" max="2" width="45.28515625" style="53" customWidth="1"/>
    <col min="3" max="3" width="22" style="53" customWidth="1"/>
    <col min="4" max="4" width="8.140625" style="53" bestFit="1" customWidth="1"/>
    <col min="5" max="6" width="16.7109375" style="53" customWidth="1"/>
    <col min="7" max="9" width="11.7109375" style="53" bestFit="1" customWidth="1"/>
    <col min="10" max="15" width="11.7109375" style="53" customWidth="1"/>
    <col min="16" max="16" width="10.85546875" style="53" bestFit="1" customWidth="1"/>
    <col min="17" max="17" width="11.7109375" style="53" bestFit="1" customWidth="1"/>
    <col min="18" max="18" width="14" style="53" customWidth="1"/>
    <col min="19" max="20" width="13.28515625" style="53" hidden="1" customWidth="1"/>
    <col min="21" max="21" width="17" style="53" hidden="1" customWidth="1"/>
    <col min="22" max="22" width="21.85546875" style="53" hidden="1" customWidth="1"/>
    <col min="23" max="23" width="13.28515625" style="53" hidden="1" customWidth="1"/>
    <col min="24" max="24" width="0" style="53" hidden="1" customWidth="1"/>
    <col min="25" max="25" width="113.7109375" style="53" hidden="1" customWidth="1"/>
    <col min="26" max="26" width="0" style="53" hidden="1" customWidth="1"/>
    <col min="27" max="16384" width="9.140625" style="53"/>
  </cols>
  <sheetData>
    <row r="1" spans="1:25" x14ac:dyDescent="0.2">
      <c r="W1" s="53" t="s">
        <v>34</v>
      </c>
    </row>
    <row r="2" spans="1:25" x14ac:dyDescent="0.2">
      <c r="A2" s="54"/>
      <c r="B2" s="54"/>
      <c r="E2" s="54"/>
      <c r="W2" s="53" t="s">
        <v>35</v>
      </c>
      <c r="Y2" s="55" t="s">
        <v>45</v>
      </c>
    </row>
    <row r="3" spans="1:25" ht="15" customHeight="1" x14ac:dyDescent="0.2">
      <c r="A3" s="54"/>
      <c r="B3" s="54"/>
      <c r="E3" s="54"/>
      <c r="J3" s="56" t="s">
        <v>21</v>
      </c>
      <c r="K3" s="96"/>
      <c r="L3" s="96"/>
      <c r="O3" s="56" t="s">
        <v>21</v>
      </c>
      <c r="P3" s="96"/>
      <c r="Q3" s="96"/>
      <c r="Y3" s="55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E4" s="54"/>
      <c r="J4" s="56" t="s">
        <v>18</v>
      </c>
      <c r="K4" s="96"/>
      <c r="L4" s="96"/>
      <c r="O4" s="56" t="s">
        <v>18</v>
      </c>
      <c r="P4" s="96"/>
      <c r="Q4" s="96"/>
      <c r="Y4" s="55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E5" s="54"/>
      <c r="J5" s="56" t="s">
        <v>19</v>
      </c>
      <c r="K5" s="96"/>
      <c r="L5" s="96"/>
      <c r="O5" s="56" t="s">
        <v>19</v>
      </c>
      <c r="P5" s="96"/>
      <c r="Q5" s="96"/>
      <c r="Y5" s="55" t="s">
        <v>47</v>
      </c>
    </row>
    <row r="6" spans="1:25" ht="15" customHeight="1" x14ac:dyDescent="0.2">
      <c r="A6" s="54"/>
      <c r="B6" s="54"/>
      <c r="E6" s="54"/>
      <c r="J6" s="56" t="s">
        <v>20</v>
      </c>
      <c r="K6" s="96"/>
      <c r="L6" s="96"/>
      <c r="O6" s="56" t="s">
        <v>20</v>
      </c>
      <c r="P6" s="96"/>
      <c r="Q6" s="96"/>
      <c r="Y6" s="58"/>
    </row>
    <row r="7" spans="1:25" x14ac:dyDescent="0.2">
      <c r="A7" s="54"/>
      <c r="B7" s="54"/>
      <c r="E7" s="54"/>
      <c r="Y7" s="55" t="s">
        <v>39</v>
      </c>
    </row>
    <row r="8" spans="1:25" ht="12.75" thickBot="1" x14ac:dyDescent="0.25">
      <c r="Y8" s="55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2016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55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55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55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55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58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55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55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85">
        <f>COUNTIF(V19:V53,"chyba")</f>
        <v>0</v>
      </c>
      <c r="Y16" s="58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2016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86"/>
      <c r="Y17" s="55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87"/>
      <c r="V18" s="88" t="s">
        <v>37</v>
      </c>
      <c r="W18" s="88" t="s">
        <v>38</v>
      </c>
      <c r="Y18" s="58"/>
    </row>
    <row r="19" spans="1:25" s="89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90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90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90" t="str">
        <f>IF(OR(A19="",B19="",C19=""),"",IF(AND(A19&lt;&gt;"",B19&lt;&gt;"",C19="518 ostatné služby"),"druh_vydavku","priamy"))</f>
        <v/>
      </c>
      <c r="V19" s="90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90">
        <f>IF(V19="chyba",1,0)</f>
        <v>0</v>
      </c>
      <c r="Y19" s="55" t="s">
        <v>56</v>
      </c>
    </row>
    <row r="20" spans="1:25" s="91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90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90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90" t="str">
        <f t="shared" ref="U20:U53" si="9">IF(OR(A20="",B20="",C20=""),"",IF(AND(A20&lt;&gt;"",B20&lt;&gt;"",C20="518 ostatné služby"),"druh_vydavku","priamy"))</f>
        <v/>
      </c>
      <c r="V20" s="90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90">
        <f t="shared" ref="W20:W53" si="10">IF(V20="chyba",1,0)</f>
        <v>0</v>
      </c>
      <c r="Y20" s="55" t="s">
        <v>51</v>
      </c>
    </row>
    <row r="21" spans="1:25" s="91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90" t="str">
        <f t="shared" si="7"/>
        <v/>
      </c>
      <c r="T21" s="90" t="str">
        <f t="shared" si="8"/>
        <v/>
      </c>
      <c r="U21" s="90" t="str">
        <f t="shared" si="9"/>
        <v/>
      </c>
      <c r="V21" s="90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90">
        <f t="shared" si="10"/>
        <v>0</v>
      </c>
      <c r="Y21" s="55" t="s">
        <v>52</v>
      </c>
    </row>
    <row r="22" spans="1:25" s="91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90" t="str">
        <f t="shared" si="7"/>
        <v/>
      </c>
      <c r="T22" s="90" t="str">
        <f t="shared" si="8"/>
        <v/>
      </c>
      <c r="U22" s="90" t="str">
        <f t="shared" si="9"/>
        <v/>
      </c>
      <c r="V22" s="90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90">
        <f t="shared" si="10"/>
        <v>0</v>
      </c>
      <c r="Y22" s="58"/>
    </row>
    <row r="23" spans="1:25" s="91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90" t="str">
        <f t="shared" si="7"/>
        <v/>
      </c>
      <c r="T23" s="90" t="str">
        <f t="shared" si="8"/>
        <v/>
      </c>
      <c r="U23" s="90" t="str">
        <f t="shared" si="9"/>
        <v/>
      </c>
      <c r="V23" s="90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90">
        <f t="shared" si="10"/>
        <v>0</v>
      </c>
      <c r="Y23" s="92" t="s">
        <v>24</v>
      </c>
    </row>
    <row r="24" spans="1:25" s="91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90" t="str">
        <f t="shared" si="7"/>
        <v/>
      </c>
      <c r="T24" s="90" t="str">
        <f t="shared" si="8"/>
        <v/>
      </c>
      <c r="U24" s="90" t="str">
        <f t="shared" si="9"/>
        <v/>
      </c>
      <c r="V24" s="90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90">
        <f t="shared" si="10"/>
        <v>0</v>
      </c>
      <c r="Y24" s="92" t="s">
        <v>25</v>
      </c>
    </row>
    <row r="25" spans="1:25" s="91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90" t="str">
        <f t="shared" si="7"/>
        <v/>
      </c>
      <c r="T25" s="90" t="str">
        <f t="shared" si="8"/>
        <v/>
      </c>
      <c r="U25" s="90" t="str">
        <f t="shared" si="9"/>
        <v/>
      </c>
      <c r="V25" s="90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90">
        <f t="shared" si="10"/>
        <v>0</v>
      </c>
      <c r="Y25" s="93" t="s">
        <v>54</v>
      </c>
    </row>
    <row r="26" spans="1:25" s="91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90" t="str">
        <f t="shared" si="7"/>
        <v/>
      </c>
      <c r="T26" s="90" t="str">
        <f t="shared" si="8"/>
        <v/>
      </c>
      <c r="U26" s="90" t="str">
        <f t="shared" si="9"/>
        <v/>
      </c>
      <c r="V26" s="90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90">
        <f t="shared" si="10"/>
        <v>0</v>
      </c>
      <c r="Y26" s="92" t="s">
        <v>26</v>
      </c>
    </row>
    <row r="27" spans="1:25" s="91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90" t="str">
        <f t="shared" si="7"/>
        <v/>
      </c>
      <c r="T27" s="90" t="str">
        <f t="shared" si="8"/>
        <v/>
      </c>
      <c r="U27" s="90" t="str">
        <f t="shared" si="9"/>
        <v/>
      </c>
      <c r="V27" s="90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90">
        <f t="shared" si="10"/>
        <v>0</v>
      </c>
      <c r="Y27" s="92" t="s">
        <v>53</v>
      </c>
    </row>
    <row r="28" spans="1:25" s="91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90" t="str">
        <f t="shared" si="7"/>
        <v/>
      </c>
      <c r="T28" s="90" t="str">
        <f t="shared" si="8"/>
        <v/>
      </c>
      <c r="U28" s="90" t="str">
        <f t="shared" si="9"/>
        <v/>
      </c>
      <c r="V28" s="90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90">
        <f t="shared" si="10"/>
        <v>0</v>
      </c>
      <c r="Y28" s="94" t="s">
        <v>28</v>
      </c>
    </row>
    <row r="29" spans="1:25" s="91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90" t="str">
        <f t="shared" si="7"/>
        <v/>
      </c>
      <c r="T29" s="90" t="str">
        <f t="shared" si="8"/>
        <v/>
      </c>
      <c r="U29" s="90" t="str">
        <f t="shared" si="9"/>
        <v/>
      </c>
      <c r="V29" s="90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90">
        <f t="shared" si="10"/>
        <v>0</v>
      </c>
      <c r="Y29" s="58"/>
    </row>
    <row r="30" spans="1:25" s="91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90" t="str">
        <f t="shared" si="7"/>
        <v/>
      </c>
      <c r="T30" s="90" t="str">
        <f t="shared" si="8"/>
        <v/>
      </c>
      <c r="U30" s="90" t="str">
        <f t="shared" si="9"/>
        <v/>
      </c>
      <c r="V30" s="90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90">
        <f t="shared" si="10"/>
        <v>0</v>
      </c>
      <c r="Y30" s="92" t="s">
        <v>24</v>
      </c>
    </row>
    <row r="31" spans="1:25" s="91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90" t="str">
        <f t="shared" si="7"/>
        <v/>
      </c>
      <c r="T31" s="90" t="str">
        <f t="shared" si="8"/>
        <v/>
      </c>
      <c r="U31" s="90" t="str">
        <f t="shared" si="9"/>
        <v/>
      </c>
      <c r="V31" s="90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90">
        <f t="shared" si="10"/>
        <v>0</v>
      </c>
      <c r="Y31" s="92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90" t="str">
        <f t="shared" si="7"/>
        <v/>
      </c>
      <c r="T32" s="90" t="str">
        <f t="shared" si="8"/>
        <v/>
      </c>
      <c r="U32" s="90" t="str">
        <f t="shared" si="9"/>
        <v/>
      </c>
      <c r="V32" s="90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90">
        <f t="shared" si="10"/>
        <v>0</v>
      </c>
      <c r="Y32" s="93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90" t="str">
        <f t="shared" si="7"/>
        <v/>
      </c>
      <c r="T33" s="90" t="str">
        <f t="shared" si="8"/>
        <v/>
      </c>
      <c r="U33" s="90" t="str">
        <f t="shared" si="9"/>
        <v/>
      </c>
      <c r="V33" s="90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90">
        <f t="shared" si="10"/>
        <v>0</v>
      </c>
      <c r="Y33" s="92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90" t="str">
        <f t="shared" si="7"/>
        <v/>
      </c>
      <c r="T34" s="90" t="str">
        <f t="shared" si="8"/>
        <v/>
      </c>
      <c r="U34" s="90" t="str">
        <f t="shared" si="9"/>
        <v/>
      </c>
      <c r="V34" s="90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90">
        <f t="shared" si="10"/>
        <v>0</v>
      </c>
      <c r="Y34" s="95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90" t="str">
        <f t="shared" si="7"/>
        <v/>
      </c>
      <c r="T35" s="90" t="str">
        <f t="shared" si="8"/>
        <v/>
      </c>
      <c r="U35" s="90" t="str">
        <f t="shared" si="9"/>
        <v/>
      </c>
      <c r="V35" s="90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90">
        <f t="shared" si="10"/>
        <v>0</v>
      </c>
      <c r="Y35" s="92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90" t="str">
        <f t="shared" si="7"/>
        <v/>
      </c>
      <c r="T36" s="90" t="str">
        <f t="shared" si="8"/>
        <v/>
      </c>
      <c r="U36" s="90" t="str">
        <f t="shared" si="9"/>
        <v/>
      </c>
      <c r="V36" s="90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90">
        <f t="shared" si="10"/>
        <v>0</v>
      </c>
      <c r="Y36" s="58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90" t="str">
        <f t="shared" si="7"/>
        <v/>
      </c>
      <c r="T37" s="90" t="str">
        <f t="shared" si="8"/>
        <v/>
      </c>
      <c r="U37" s="90" t="str">
        <f t="shared" si="9"/>
        <v/>
      </c>
      <c r="V37" s="90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90">
        <f t="shared" si="10"/>
        <v>0</v>
      </c>
      <c r="Y37" s="92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90" t="str">
        <f t="shared" si="7"/>
        <v/>
      </c>
      <c r="T38" s="90" t="str">
        <f t="shared" si="8"/>
        <v/>
      </c>
      <c r="U38" s="90" t="str">
        <f t="shared" si="9"/>
        <v/>
      </c>
      <c r="V38" s="90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90">
        <f t="shared" si="10"/>
        <v>0</v>
      </c>
      <c r="Y38" s="92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90" t="str">
        <f t="shared" si="7"/>
        <v/>
      </c>
      <c r="T39" s="90" t="str">
        <f t="shared" si="8"/>
        <v/>
      </c>
      <c r="U39" s="90" t="str">
        <f t="shared" si="9"/>
        <v/>
      </c>
      <c r="V39" s="90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90">
        <f t="shared" si="10"/>
        <v>0</v>
      </c>
      <c r="Y39" s="93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90" t="str">
        <f t="shared" si="7"/>
        <v/>
      </c>
      <c r="T40" s="90" t="str">
        <f t="shared" si="8"/>
        <v/>
      </c>
      <c r="U40" s="90" t="str">
        <f t="shared" si="9"/>
        <v/>
      </c>
      <c r="V40" s="90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90">
        <f t="shared" si="10"/>
        <v>0</v>
      </c>
      <c r="Y40" s="92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90" t="str">
        <f t="shared" si="7"/>
        <v/>
      </c>
      <c r="T41" s="90" t="str">
        <f t="shared" si="8"/>
        <v/>
      </c>
      <c r="U41" s="90" t="str">
        <f t="shared" si="9"/>
        <v/>
      </c>
      <c r="V41" s="90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90">
        <f t="shared" si="10"/>
        <v>0</v>
      </c>
      <c r="Y41" s="92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90" t="str">
        <f t="shared" si="7"/>
        <v/>
      </c>
      <c r="T42" s="90" t="str">
        <f t="shared" si="8"/>
        <v/>
      </c>
      <c r="U42" s="90" t="str">
        <f t="shared" si="9"/>
        <v/>
      </c>
      <c r="V42" s="90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90">
        <f t="shared" si="10"/>
        <v>0</v>
      </c>
      <c r="Y42" s="58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90" t="str">
        <f t="shared" si="7"/>
        <v/>
      </c>
      <c r="T43" s="90" t="str">
        <f t="shared" si="8"/>
        <v/>
      </c>
      <c r="U43" s="90" t="str">
        <f t="shared" si="9"/>
        <v/>
      </c>
      <c r="V43" s="90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90">
        <f t="shared" si="10"/>
        <v>0</v>
      </c>
      <c r="Y43" s="93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90" t="str">
        <f t="shared" si="7"/>
        <v/>
      </c>
      <c r="T44" s="90" t="str">
        <f t="shared" si="8"/>
        <v/>
      </c>
      <c r="U44" s="90" t="str">
        <f t="shared" si="9"/>
        <v/>
      </c>
      <c r="V44" s="90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90">
        <f t="shared" si="10"/>
        <v>0</v>
      </c>
      <c r="Y44" s="92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90" t="str">
        <f t="shared" si="7"/>
        <v/>
      </c>
      <c r="T45" s="90" t="str">
        <f t="shared" si="8"/>
        <v/>
      </c>
      <c r="U45" s="90" t="str">
        <f t="shared" si="9"/>
        <v/>
      </c>
      <c r="V45" s="90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90">
        <f t="shared" si="10"/>
        <v>0</v>
      </c>
      <c r="Y45" s="92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90" t="str">
        <f t="shared" si="7"/>
        <v/>
      </c>
      <c r="T46" s="90" t="str">
        <f t="shared" si="8"/>
        <v/>
      </c>
      <c r="U46" s="90" t="str">
        <f t="shared" si="9"/>
        <v/>
      </c>
      <c r="V46" s="90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90">
        <f t="shared" si="10"/>
        <v>0</v>
      </c>
      <c r="Y46" s="92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90" t="str">
        <f t="shared" si="7"/>
        <v/>
      </c>
      <c r="T47" s="90" t="str">
        <f t="shared" si="8"/>
        <v/>
      </c>
      <c r="U47" s="90" t="str">
        <f t="shared" si="9"/>
        <v/>
      </c>
      <c r="V47" s="90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90">
        <f t="shared" si="10"/>
        <v>0</v>
      </c>
      <c r="Y47" s="92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90" t="str">
        <f t="shared" si="7"/>
        <v/>
      </c>
      <c r="T48" s="90" t="str">
        <f t="shared" si="8"/>
        <v/>
      </c>
      <c r="U48" s="90" t="str">
        <f t="shared" si="9"/>
        <v/>
      </c>
      <c r="V48" s="90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90">
        <f t="shared" si="10"/>
        <v>0</v>
      </c>
      <c r="Y48" s="92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90" t="str">
        <f t="shared" si="7"/>
        <v/>
      </c>
      <c r="T49" s="90" t="str">
        <f t="shared" si="8"/>
        <v/>
      </c>
      <c r="U49" s="90" t="str">
        <f t="shared" si="9"/>
        <v/>
      </c>
      <c r="V49" s="90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90">
        <f t="shared" si="10"/>
        <v>0</v>
      </c>
      <c r="Y49" s="93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90" t="str">
        <f t="shared" si="7"/>
        <v/>
      </c>
      <c r="T50" s="90" t="str">
        <f t="shared" si="8"/>
        <v/>
      </c>
      <c r="U50" s="90" t="str">
        <f t="shared" si="9"/>
        <v/>
      </c>
      <c r="V50" s="90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90">
        <f t="shared" si="10"/>
        <v>0</v>
      </c>
      <c r="Y50" s="92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90" t="str">
        <f t="shared" si="7"/>
        <v/>
      </c>
      <c r="T51" s="90" t="str">
        <f t="shared" si="8"/>
        <v/>
      </c>
      <c r="U51" s="90" t="str">
        <f t="shared" si="9"/>
        <v/>
      </c>
      <c r="V51" s="90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90">
        <f t="shared" si="10"/>
        <v>0</v>
      </c>
      <c r="Y51" s="92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90" t="str">
        <f t="shared" si="7"/>
        <v/>
      </c>
      <c r="T52" s="90" t="str">
        <f t="shared" si="8"/>
        <v/>
      </c>
      <c r="U52" s="90" t="str">
        <f t="shared" si="9"/>
        <v/>
      </c>
      <c r="V52" s="90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90">
        <f t="shared" si="10"/>
        <v>0</v>
      </c>
      <c r="Y52" s="58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90" t="str">
        <f t="shared" si="7"/>
        <v/>
      </c>
      <c r="T53" s="90" t="str">
        <f t="shared" si="8"/>
        <v/>
      </c>
      <c r="U53" s="90" t="str">
        <f t="shared" si="9"/>
        <v/>
      </c>
      <c r="V53" s="90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90">
        <f t="shared" si="10"/>
        <v>0</v>
      </c>
      <c r="Y53" s="93" t="s">
        <v>54</v>
      </c>
    </row>
    <row r="54" spans="1:25" x14ac:dyDescent="0.2">
      <c r="Y54" s="92" t="s">
        <v>26</v>
      </c>
    </row>
    <row r="55" spans="1:25" x14ac:dyDescent="0.2">
      <c r="Y55" s="92" t="s">
        <v>28</v>
      </c>
    </row>
    <row r="56" spans="1:25" x14ac:dyDescent="0.2">
      <c r="Y56" s="58"/>
    </row>
    <row r="57" spans="1:25" x14ac:dyDescent="0.2">
      <c r="Y57" s="92" t="s">
        <v>24</v>
      </c>
    </row>
    <row r="58" spans="1:25" x14ac:dyDescent="0.2">
      <c r="Y58" s="92" t="s">
        <v>25</v>
      </c>
    </row>
    <row r="59" spans="1:25" x14ac:dyDescent="0.2">
      <c r="Y59" s="93" t="s">
        <v>54</v>
      </c>
    </row>
    <row r="60" spans="1:25" x14ac:dyDescent="0.2">
      <c r="Y60" s="92" t="s">
        <v>26</v>
      </c>
    </row>
    <row r="61" spans="1:25" x14ac:dyDescent="0.2">
      <c r="Y61" s="92" t="s">
        <v>53</v>
      </c>
    </row>
    <row r="62" spans="1:25" x14ac:dyDescent="0.2">
      <c r="Y62" s="92" t="s">
        <v>28</v>
      </c>
    </row>
    <row r="63" spans="1:25" x14ac:dyDescent="0.2">
      <c r="Y63" s="58"/>
    </row>
    <row r="64" spans="1:25" x14ac:dyDescent="0.2">
      <c r="Y64" s="92" t="s">
        <v>27</v>
      </c>
    </row>
    <row r="65" spans="25:25" x14ac:dyDescent="0.2">
      <c r="Y65" s="92" t="s">
        <v>28</v>
      </c>
    </row>
    <row r="66" spans="25:25" x14ac:dyDescent="0.2">
      <c r="Y66" s="58"/>
    </row>
    <row r="67" spans="25:25" x14ac:dyDescent="0.2">
      <c r="Y67" s="92" t="s">
        <v>24</v>
      </c>
    </row>
    <row r="68" spans="25:25" x14ac:dyDescent="0.2">
      <c r="Y68" s="92" t="s">
        <v>25</v>
      </c>
    </row>
    <row r="69" spans="25:25" x14ac:dyDescent="0.2">
      <c r="Y69" s="93" t="s">
        <v>54</v>
      </c>
    </row>
    <row r="70" spans="25:25" x14ac:dyDescent="0.2">
      <c r="Y70" s="92" t="s">
        <v>26</v>
      </c>
    </row>
    <row r="71" spans="25:25" x14ac:dyDescent="0.2">
      <c r="Y71" s="92" t="s">
        <v>28</v>
      </c>
    </row>
    <row r="72" spans="25:25" x14ac:dyDescent="0.2">
      <c r="Y72" s="58"/>
    </row>
    <row r="73" spans="25:25" x14ac:dyDescent="0.2">
      <c r="Y73" s="92" t="s">
        <v>24</v>
      </c>
    </row>
    <row r="74" spans="25:25" x14ac:dyDescent="0.2">
      <c r="Y74" s="92" t="s">
        <v>25</v>
      </c>
    </row>
    <row r="75" spans="25:25" x14ac:dyDescent="0.2">
      <c r="Y75" s="93" t="s">
        <v>54</v>
      </c>
    </row>
    <row r="76" spans="25:25" x14ac:dyDescent="0.2">
      <c r="Y76" s="92" t="s">
        <v>26</v>
      </c>
    </row>
    <row r="77" spans="25:25" x14ac:dyDescent="0.2">
      <c r="Y77" s="92" t="s">
        <v>28</v>
      </c>
    </row>
    <row r="78" spans="25:25" x14ac:dyDescent="0.2">
      <c r="Y78" s="58"/>
    </row>
    <row r="79" spans="25:25" x14ac:dyDescent="0.2">
      <c r="Y79" s="92" t="s">
        <v>24</v>
      </c>
    </row>
    <row r="80" spans="25:25" x14ac:dyDescent="0.2">
      <c r="Y80" s="92" t="s">
        <v>25</v>
      </c>
    </row>
    <row r="81" spans="25:25" x14ac:dyDescent="0.2">
      <c r="Y81" s="93" t="s">
        <v>54</v>
      </c>
    </row>
    <row r="82" spans="25:25" x14ac:dyDescent="0.2">
      <c r="Y82" s="92" t="s">
        <v>26</v>
      </c>
    </row>
    <row r="83" spans="25:25" x14ac:dyDescent="0.2">
      <c r="Y83" s="95" t="s">
        <v>55</v>
      </c>
    </row>
    <row r="84" spans="25:25" x14ac:dyDescent="0.2">
      <c r="Y84" s="92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61" priority="6" operator="equal">
      <formula>"zlý súčet"</formula>
    </cfRule>
  </conditionalFormatting>
  <conditionalFormatting sqref="O53">
    <cfRule type="cellIs" dxfId="60" priority="5" operator="equal">
      <formula>"zlý súčet"</formula>
    </cfRule>
  </conditionalFormatting>
  <conditionalFormatting sqref="A19">
    <cfRule type="expression" dxfId="59" priority="4">
      <formula>$W$19=1</formula>
    </cfRule>
  </conditionalFormatting>
  <conditionalFormatting sqref="B5">
    <cfRule type="cellIs" dxfId="58" priority="3" operator="equal">
      <formula>"v červenooznačených riadkoch sú nekorektne zadané údaje"</formula>
    </cfRule>
  </conditionalFormatting>
  <conditionalFormatting sqref="B4">
    <cfRule type="cellIs" dxfId="57" priority="2" operator="equal">
      <formula>"nekorektne zadané údaje"</formula>
    </cfRule>
  </conditionalFormatting>
  <conditionalFormatting sqref="A20:A53">
    <cfRule type="expression" dxfId="56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70" zoomScaleNormal="100" zoomScalePageLayoutView="70" workbookViewId="0">
      <selection activeCell="E27" sqref="E27:F27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2017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2017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55" priority="6" operator="equal">
      <formula>"zlý súčet"</formula>
    </cfRule>
  </conditionalFormatting>
  <conditionalFormatting sqref="O53">
    <cfRule type="cellIs" dxfId="54" priority="5" operator="equal">
      <formula>"zlý súčet"</formula>
    </cfRule>
  </conditionalFormatting>
  <conditionalFormatting sqref="A19">
    <cfRule type="expression" dxfId="53" priority="4">
      <formula>$W$19=1</formula>
    </cfRule>
  </conditionalFormatting>
  <conditionalFormatting sqref="B5">
    <cfRule type="cellIs" dxfId="52" priority="3" operator="equal">
      <formula>"v červenooznačených riadkoch sú nekorektne zadané údaje"</formula>
    </cfRule>
  </conditionalFormatting>
  <conditionalFormatting sqref="B4">
    <cfRule type="cellIs" dxfId="51" priority="2" operator="equal">
      <formula>"nekorektne zadané údaje"</formula>
    </cfRule>
  </conditionalFormatting>
  <conditionalFormatting sqref="A20:A53">
    <cfRule type="expression" dxfId="50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Normal="100" workbookViewId="0">
      <selection activeCell="B8" sqref="B8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2018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2018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49" priority="6" operator="equal">
      <formula>"zlý súčet"</formula>
    </cfRule>
  </conditionalFormatting>
  <conditionalFormatting sqref="O53">
    <cfRule type="cellIs" dxfId="48" priority="5" operator="equal">
      <formula>"zlý súčet"</formula>
    </cfRule>
  </conditionalFormatting>
  <conditionalFormatting sqref="A19">
    <cfRule type="expression" dxfId="47" priority="4">
      <formula>$W$19=1</formula>
    </cfRule>
  </conditionalFormatting>
  <conditionalFormatting sqref="B5">
    <cfRule type="cellIs" dxfId="46" priority="3" operator="equal">
      <formula>"v červenooznačených riadkoch sú nekorektne zadané údaje"</formula>
    </cfRule>
  </conditionalFormatting>
  <conditionalFormatting sqref="B4">
    <cfRule type="cellIs" dxfId="45" priority="2" operator="equal">
      <formula>"nekorektne zadané údaje"</formula>
    </cfRule>
  </conditionalFormatting>
  <conditionalFormatting sqref="A20:A53">
    <cfRule type="expression" dxfId="44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687500000000003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115" zoomScaleNormal="100" zoomScalePageLayoutView="115" workbookViewId="0">
      <selection activeCell="A25" sqref="A25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2019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2019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43" priority="6" operator="equal">
      <formula>"zlý súčet"</formula>
    </cfRule>
  </conditionalFormatting>
  <conditionalFormatting sqref="O53">
    <cfRule type="cellIs" dxfId="42" priority="5" operator="equal">
      <formula>"zlý súčet"</formula>
    </cfRule>
  </conditionalFormatting>
  <conditionalFormatting sqref="A19">
    <cfRule type="expression" dxfId="41" priority="4">
      <formula>$W$19=1</formula>
    </cfRule>
  </conditionalFormatting>
  <conditionalFormatting sqref="B5">
    <cfRule type="cellIs" dxfId="40" priority="3" operator="equal">
      <formula>"v červenooznačených riadkoch sú nekorektne zadané údaje"</formula>
    </cfRule>
  </conditionalFormatting>
  <conditionalFormatting sqref="B4">
    <cfRule type="cellIs" dxfId="39" priority="2" operator="equal">
      <formula>"nekorektne zadané údaje"</formula>
    </cfRule>
  </conditionalFormatting>
  <conditionalFormatting sqref="A20:A53">
    <cfRule type="expression" dxfId="38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2125000000000004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="115" zoomScaleNormal="100" zoomScalePageLayoutView="115" workbookViewId="0"/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2020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2020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37" priority="6" operator="equal">
      <formula>"zlý súčet"</formula>
    </cfRule>
  </conditionalFormatting>
  <conditionalFormatting sqref="O53">
    <cfRule type="cellIs" dxfId="36" priority="5" operator="equal">
      <formula>"zlý súčet"</formula>
    </cfRule>
  </conditionalFormatting>
  <conditionalFormatting sqref="A19">
    <cfRule type="expression" dxfId="35" priority="4">
      <formula>$W$19=1</formula>
    </cfRule>
  </conditionalFormatting>
  <conditionalFormatting sqref="B5">
    <cfRule type="cellIs" dxfId="34" priority="3" operator="equal">
      <formula>"v červenooznačených riadkoch sú nekorektne zadané údaje"</formula>
    </cfRule>
  </conditionalFormatting>
  <conditionalFormatting sqref="B4">
    <cfRule type="cellIs" dxfId="33" priority="2" operator="equal">
      <formula>"nekorektne zadané údaje"</formula>
    </cfRule>
  </conditionalFormatting>
  <conditionalFormatting sqref="A20:A53">
    <cfRule type="expression" dxfId="32" priority="1">
      <formula>W20=1</formula>
    </cfRule>
  </conditionalFormatting>
  <dataValidations disablePrompts="1" count="2">
    <dataValidation type="list" allowBlank="1" showInputMessage="1" showErrorMessage="1" sqref="A19:A53">
      <formula1>$Y$1:$Y$5</formula1>
    </dataValidation>
    <dataValidation type="list" allowBlank="1" showInputMessage="1" showErrorMessage="1" sqref="B19:D53">
      <formula1>INDIRECT(S19)</formula1>
    </dataValidation>
  </dataValidations>
  <printOptions horizontalCentered="1"/>
  <pageMargins left="0.19685039370078741" right="0.19685039370078741" top="0.81562500000000004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Normal="100" workbookViewId="0">
      <selection activeCell="N52" sqref="N52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2021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2021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31" priority="6" operator="equal">
      <formula>"zlý súčet"</formula>
    </cfRule>
  </conditionalFormatting>
  <conditionalFormatting sqref="O53">
    <cfRule type="cellIs" dxfId="30" priority="5" operator="equal">
      <formula>"zlý súčet"</formula>
    </cfRule>
  </conditionalFormatting>
  <conditionalFormatting sqref="A19">
    <cfRule type="expression" dxfId="29" priority="4">
      <formula>$W$19=1</formula>
    </cfRule>
  </conditionalFormatting>
  <conditionalFormatting sqref="B5">
    <cfRule type="cellIs" dxfId="28" priority="3" operator="equal">
      <formula>"v červenooznačených riadkoch sú nekorektne zadané údaje"</formula>
    </cfRule>
  </conditionalFormatting>
  <conditionalFormatting sqref="B4">
    <cfRule type="cellIs" dxfId="27" priority="2" operator="equal">
      <formula>"nekorektne zadané údaje"</formula>
    </cfRule>
  </conditionalFormatting>
  <conditionalFormatting sqref="A20:A53">
    <cfRule type="expression" dxfId="26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19685039370078741" right="0.19685039370078741" top="0.81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84"/>
  <sheetViews>
    <sheetView windowProtection="1" view="pageLayout" zoomScaleNormal="100" workbookViewId="0">
      <selection activeCell="B5" sqref="B5:C5"/>
    </sheetView>
  </sheetViews>
  <sheetFormatPr defaultRowHeight="12" x14ac:dyDescent="0.2"/>
  <cols>
    <col min="1" max="1" width="25.140625" style="1" customWidth="1"/>
    <col min="2" max="2" width="45.28515625" style="1" customWidth="1"/>
    <col min="3" max="3" width="22" style="1" customWidth="1"/>
    <col min="4" max="4" width="8.140625" style="1" bestFit="1" customWidth="1"/>
    <col min="5" max="6" width="16.7109375" style="1" customWidth="1"/>
    <col min="7" max="9" width="11.7109375" style="1" bestFit="1" customWidth="1"/>
    <col min="10" max="15" width="11.7109375" style="1" customWidth="1"/>
    <col min="16" max="16" width="10.85546875" style="1" bestFit="1" customWidth="1"/>
    <col min="17" max="17" width="11.7109375" style="1" bestFit="1" customWidth="1"/>
    <col min="18" max="18" width="14" style="1" customWidth="1"/>
    <col min="19" max="20" width="13.28515625" style="1" hidden="1" customWidth="1"/>
    <col min="21" max="21" width="17" style="1" hidden="1" customWidth="1"/>
    <col min="22" max="22" width="21.85546875" style="1" hidden="1" customWidth="1"/>
    <col min="23" max="23" width="13.28515625" style="1" hidden="1" customWidth="1"/>
    <col min="24" max="24" width="0" style="1" hidden="1" customWidth="1"/>
    <col min="25" max="25" width="113.7109375" style="1" hidden="1" customWidth="1"/>
    <col min="26" max="26" width="0" style="1" hidden="1" customWidth="1"/>
    <col min="27" max="16384" width="9.140625" style="1"/>
  </cols>
  <sheetData>
    <row r="1" spans="1:25" x14ac:dyDescent="0.2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W1" s="1" t="s">
        <v>34</v>
      </c>
    </row>
    <row r="2" spans="1:25" x14ac:dyDescent="0.2">
      <c r="A2" s="54"/>
      <c r="B2" s="54"/>
      <c r="C2" s="53"/>
      <c r="D2" s="53"/>
      <c r="E2" s="54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W2" s="1" t="s">
        <v>35</v>
      </c>
      <c r="Y2" s="8" t="s">
        <v>45</v>
      </c>
    </row>
    <row r="3" spans="1:25" ht="15" customHeight="1" x14ac:dyDescent="0.2">
      <c r="A3" s="54"/>
      <c r="B3" s="54"/>
      <c r="C3" s="53"/>
      <c r="D3" s="53"/>
      <c r="E3" s="54"/>
      <c r="F3" s="53"/>
      <c r="G3" s="53"/>
      <c r="H3" s="53"/>
      <c r="I3" s="53"/>
      <c r="J3" s="56" t="s">
        <v>21</v>
      </c>
      <c r="K3" s="96"/>
      <c r="L3" s="96"/>
      <c r="M3" s="53"/>
      <c r="N3" s="53"/>
      <c r="O3" s="56" t="s">
        <v>21</v>
      </c>
      <c r="P3" s="96"/>
      <c r="Q3" s="96"/>
      <c r="Y3" s="8" t="s">
        <v>46</v>
      </c>
    </row>
    <row r="4" spans="1:25" ht="15" customHeight="1" x14ac:dyDescent="0.2">
      <c r="A4" s="54"/>
      <c r="B4" s="57" t="str">
        <f>IF(N11&lt;&gt;(N12+N13),"nekorektne zadané údaje",IF(SUM(I19:I53)&lt;&gt;SUM(N19:N53),"nekorektne zadané údaje",""))</f>
        <v/>
      </c>
      <c r="C4" s="53"/>
      <c r="D4" s="53"/>
      <c r="E4" s="54"/>
      <c r="F4" s="53"/>
      <c r="G4" s="53"/>
      <c r="H4" s="53"/>
      <c r="I4" s="53"/>
      <c r="J4" s="56" t="s">
        <v>18</v>
      </c>
      <c r="K4" s="96"/>
      <c r="L4" s="96"/>
      <c r="M4" s="53"/>
      <c r="N4" s="53"/>
      <c r="O4" s="56" t="s">
        <v>18</v>
      </c>
      <c r="P4" s="96"/>
      <c r="Q4" s="96"/>
      <c r="Y4" s="8" t="s">
        <v>36</v>
      </c>
    </row>
    <row r="5" spans="1:25" ht="15" customHeight="1" x14ac:dyDescent="0.2">
      <c r="A5" s="54"/>
      <c r="B5" s="97" t="str">
        <f>IF(V16&gt;0,"v červenooznačených riadkoch sú nekorektne zadané údaje","")</f>
        <v/>
      </c>
      <c r="C5" s="97"/>
      <c r="D5" s="53"/>
      <c r="E5" s="54"/>
      <c r="F5" s="53"/>
      <c r="G5" s="53"/>
      <c r="H5" s="53"/>
      <c r="I5" s="53"/>
      <c r="J5" s="56" t="s">
        <v>19</v>
      </c>
      <c r="K5" s="96"/>
      <c r="L5" s="96"/>
      <c r="M5" s="53"/>
      <c r="N5" s="53"/>
      <c r="O5" s="56" t="s">
        <v>19</v>
      </c>
      <c r="P5" s="96"/>
      <c r="Q5" s="96"/>
      <c r="Y5" s="8" t="s">
        <v>47</v>
      </c>
    </row>
    <row r="6" spans="1:25" ht="15" customHeight="1" x14ac:dyDescent="0.2">
      <c r="A6" s="54"/>
      <c r="B6" s="54"/>
      <c r="C6" s="53"/>
      <c r="D6" s="53"/>
      <c r="E6" s="54"/>
      <c r="F6" s="53"/>
      <c r="G6" s="53"/>
      <c r="H6" s="53"/>
      <c r="I6" s="53"/>
      <c r="J6" s="56" t="s">
        <v>20</v>
      </c>
      <c r="K6" s="96"/>
      <c r="L6" s="96"/>
      <c r="M6" s="53"/>
      <c r="N6" s="53"/>
      <c r="O6" s="56" t="s">
        <v>20</v>
      </c>
      <c r="P6" s="96"/>
      <c r="Q6" s="96"/>
      <c r="Y6" s="7"/>
    </row>
    <row r="7" spans="1:25" x14ac:dyDescent="0.2">
      <c r="A7" s="54"/>
      <c r="B7" s="54"/>
      <c r="C7" s="53"/>
      <c r="D7" s="53"/>
      <c r="E7" s="54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Y7" s="8" t="s">
        <v>39</v>
      </c>
    </row>
    <row r="8" spans="1:25" ht="12.75" thickBot="1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Y8" s="8" t="s">
        <v>40</v>
      </c>
    </row>
    <row r="9" spans="1:25" ht="20.100000000000001" customHeight="1" x14ac:dyDescent="0.2">
      <c r="A9" s="100" t="s">
        <v>0</v>
      </c>
      <c r="B9" s="101"/>
      <c r="C9" s="101"/>
      <c r="D9" s="101"/>
      <c r="E9" s="101"/>
      <c r="F9" s="101"/>
      <c r="G9" s="104">
        <v>2022</v>
      </c>
      <c r="H9" s="105"/>
      <c r="I9" s="105"/>
      <c r="J9" s="105"/>
      <c r="K9" s="105"/>
      <c r="L9" s="105"/>
      <c r="M9" s="105"/>
      <c r="N9" s="105"/>
      <c r="O9" s="105"/>
      <c r="P9" s="105"/>
      <c r="Q9" s="106"/>
      <c r="Y9" s="8" t="s">
        <v>41</v>
      </c>
    </row>
    <row r="10" spans="1:25" ht="20.100000000000001" customHeight="1" thickBot="1" x14ac:dyDescent="0.25">
      <c r="A10" s="102"/>
      <c r="B10" s="103"/>
      <c r="C10" s="103"/>
      <c r="D10" s="103"/>
      <c r="E10" s="103"/>
      <c r="F10" s="103"/>
      <c r="G10" s="59"/>
      <c r="H10" s="60"/>
      <c r="I10" s="60"/>
      <c r="J10" s="30" t="s">
        <v>4</v>
      </c>
      <c r="K10" s="30" t="s">
        <v>5</v>
      </c>
      <c r="L10" s="30" t="s">
        <v>6</v>
      </c>
      <c r="M10" s="30" t="s">
        <v>7</v>
      </c>
      <c r="N10" s="30" t="s">
        <v>8</v>
      </c>
      <c r="O10" s="60"/>
      <c r="P10" s="30" t="s">
        <v>9</v>
      </c>
      <c r="Q10" s="61" t="s">
        <v>10</v>
      </c>
      <c r="Y10" s="8" t="s">
        <v>42</v>
      </c>
    </row>
    <row r="11" spans="1:25" ht="20.100000000000001" customHeight="1" x14ac:dyDescent="0.2">
      <c r="A11" s="107" t="s">
        <v>1</v>
      </c>
      <c r="B11" s="108"/>
      <c r="C11" s="108"/>
      <c r="D11" s="108"/>
      <c r="E11" s="108"/>
      <c r="F11" s="108"/>
      <c r="G11" s="62"/>
      <c r="H11" s="63"/>
      <c r="I11" s="64"/>
      <c r="J11" s="65">
        <f>SUM(J19:J53)</f>
        <v>0</v>
      </c>
      <c r="K11" s="65">
        <f>SUM(K19:K53)</f>
        <v>0</v>
      </c>
      <c r="L11" s="65">
        <f>SUM(L19:L53)</f>
        <v>0</v>
      </c>
      <c r="M11" s="65">
        <f>SUM(M19:M53)</f>
        <v>0</v>
      </c>
      <c r="N11" s="65">
        <f>SUM(N19:N53)</f>
        <v>0</v>
      </c>
      <c r="O11" s="66"/>
      <c r="P11" s="65">
        <f>SUM(P19:P53)</f>
        <v>0</v>
      </c>
      <c r="Q11" s="67">
        <f>SUM(Q19:Q53)</f>
        <v>0</v>
      </c>
      <c r="Y11" s="8" t="s">
        <v>43</v>
      </c>
    </row>
    <row r="12" spans="1:25" ht="20.100000000000001" customHeight="1" x14ac:dyDescent="0.2">
      <c r="A12" s="68" t="s">
        <v>31</v>
      </c>
      <c r="B12" s="69"/>
      <c r="C12" s="69"/>
      <c r="D12" s="69"/>
      <c r="E12" s="69"/>
      <c r="F12" s="69"/>
      <c r="G12" s="68"/>
      <c r="H12" s="69"/>
      <c r="I12" s="70"/>
      <c r="J12" s="65">
        <f>SUMIFS(J19:J53,$D$19:$D$53,"priamy")</f>
        <v>0</v>
      </c>
      <c r="K12" s="65">
        <f t="shared" ref="K12:M12" si="0">SUMIFS(K19:K53,$D$19:$D$53,"priamy")</f>
        <v>0</v>
      </c>
      <c r="L12" s="65">
        <f t="shared" si="0"/>
        <v>0</v>
      </c>
      <c r="M12" s="65">
        <f t="shared" si="0"/>
        <v>0</v>
      </c>
      <c r="N12" s="65">
        <f>SUM(J12:M12)</f>
        <v>0</v>
      </c>
      <c r="O12" s="71"/>
      <c r="P12" s="65">
        <f>SUMIFS(P19:P53,$D$19:$D$53,"priamy")</f>
        <v>0</v>
      </c>
      <c r="Q12" s="67">
        <f>SUMIFS(Q19:Q53,$D$19:$D$53,"priamy")</f>
        <v>0</v>
      </c>
      <c r="Y12" s="8" t="s">
        <v>44</v>
      </c>
    </row>
    <row r="13" spans="1:25" ht="20.100000000000001" customHeight="1" x14ac:dyDescent="0.2">
      <c r="A13" s="68" t="s">
        <v>32</v>
      </c>
      <c r="B13" s="69"/>
      <c r="C13" s="69"/>
      <c r="D13" s="69"/>
      <c r="E13" s="69"/>
      <c r="F13" s="69"/>
      <c r="G13" s="68"/>
      <c r="H13" s="69"/>
      <c r="I13" s="70"/>
      <c r="J13" s="65">
        <f>SUMIFS(J19:J53,$D$19:$D$53,"nepriamy")</f>
        <v>0</v>
      </c>
      <c r="K13" s="65">
        <f t="shared" ref="K13:M13" si="1">SUMIFS(K19:K53,$D$19:$D$53,"nepriamy")</f>
        <v>0</v>
      </c>
      <c r="L13" s="65">
        <f t="shared" si="1"/>
        <v>0</v>
      </c>
      <c r="M13" s="65">
        <f t="shared" si="1"/>
        <v>0</v>
      </c>
      <c r="N13" s="65">
        <f>SUM(J13:M13)</f>
        <v>0</v>
      </c>
      <c r="O13" s="71"/>
      <c r="P13" s="65">
        <f>SUMIFS(P19:P53,$D$19:$D$53,"nepriamy")</f>
        <v>0</v>
      </c>
      <c r="Q13" s="67">
        <f>SUMIFS(Q19:Q53,$D$19:$D$53,"nepriamy")</f>
        <v>0</v>
      </c>
      <c r="Y13" s="7"/>
    </row>
    <row r="14" spans="1:25" ht="20.100000000000001" customHeight="1" x14ac:dyDescent="0.2">
      <c r="A14" s="109" t="s">
        <v>2</v>
      </c>
      <c r="B14" s="110"/>
      <c r="C14" s="110"/>
      <c r="D14" s="110"/>
      <c r="E14" s="110"/>
      <c r="F14" s="110"/>
      <c r="G14" s="72"/>
      <c r="H14" s="73"/>
      <c r="I14" s="74"/>
      <c r="J14" s="75"/>
      <c r="K14" s="75"/>
      <c r="L14" s="75"/>
      <c r="M14" s="75"/>
      <c r="N14" s="76">
        <f>SUM(J14:M14)</f>
        <v>0</v>
      </c>
      <c r="O14" s="77"/>
      <c r="P14" s="78"/>
      <c r="Q14" s="79">
        <f>N14-P14</f>
        <v>0</v>
      </c>
      <c r="Y14" s="8" t="s">
        <v>48</v>
      </c>
    </row>
    <row r="15" spans="1:25" ht="20.100000000000001" customHeight="1" thickBot="1" x14ac:dyDescent="0.25">
      <c r="A15" s="111" t="s">
        <v>3</v>
      </c>
      <c r="B15" s="112"/>
      <c r="C15" s="112"/>
      <c r="D15" s="112"/>
      <c r="E15" s="112"/>
      <c r="F15" s="112"/>
      <c r="G15" s="80"/>
      <c r="H15" s="81"/>
      <c r="I15" s="81"/>
      <c r="J15" s="82">
        <f>J11+J14</f>
        <v>0</v>
      </c>
      <c r="K15" s="82">
        <f t="shared" ref="K15:M15" si="2">K11+K14</f>
        <v>0</v>
      </c>
      <c r="L15" s="82">
        <f t="shared" si="2"/>
        <v>0</v>
      </c>
      <c r="M15" s="82">
        <f t="shared" si="2"/>
        <v>0</v>
      </c>
      <c r="N15" s="82">
        <f>SUM(J15:M15)</f>
        <v>0</v>
      </c>
      <c r="O15" s="81"/>
      <c r="P15" s="82">
        <f>SUM(P11:P14)</f>
        <v>0</v>
      </c>
      <c r="Q15" s="83">
        <f>SUM(Q12:Q14)</f>
        <v>0</v>
      </c>
      <c r="Y15" s="8" t="s">
        <v>49</v>
      </c>
    </row>
    <row r="16" spans="1:25" ht="12.75" thickBot="1" x14ac:dyDescent="0.25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V16" s="5">
        <f>COUNTIF(V19:V53,"chyba")</f>
        <v>0</v>
      </c>
      <c r="Y16" s="7"/>
    </row>
    <row r="17" spans="1:25" ht="24.95" customHeight="1" x14ac:dyDescent="0.2">
      <c r="A17" s="113" t="s">
        <v>60</v>
      </c>
      <c r="B17" s="114"/>
      <c r="C17" s="114"/>
      <c r="D17" s="114"/>
      <c r="E17" s="114"/>
      <c r="F17" s="115"/>
      <c r="G17" s="116">
        <v>2022</v>
      </c>
      <c r="H17" s="105"/>
      <c r="I17" s="105"/>
      <c r="J17" s="105"/>
      <c r="K17" s="105"/>
      <c r="L17" s="105"/>
      <c r="M17" s="105"/>
      <c r="N17" s="105"/>
      <c r="O17" s="105"/>
      <c r="P17" s="105"/>
      <c r="Q17" s="106"/>
      <c r="U17" s="13"/>
      <c r="Y17" s="8" t="s">
        <v>50</v>
      </c>
    </row>
    <row r="18" spans="1:25" ht="24.95" customHeight="1" thickBot="1" x14ac:dyDescent="0.25">
      <c r="A18" s="26" t="s">
        <v>29</v>
      </c>
      <c r="B18" s="27" t="s">
        <v>30</v>
      </c>
      <c r="C18" s="27" t="s">
        <v>22</v>
      </c>
      <c r="D18" s="28" t="s">
        <v>33</v>
      </c>
      <c r="E18" s="117" t="s">
        <v>23</v>
      </c>
      <c r="F18" s="118"/>
      <c r="G18" s="29" t="s">
        <v>17</v>
      </c>
      <c r="H18" s="30" t="s">
        <v>16</v>
      </c>
      <c r="I18" s="30" t="s">
        <v>11</v>
      </c>
      <c r="J18" s="30" t="s">
        <v>4</v>
      </c>
      <c r="K18" s="30" t="s">
        <v>5</v>
      </c>
      <c r="L18" s="30" t="s">
        <v>6</v>
      </c>
      <c r="M18" s="30" t="s">
        <v>7</v>
      </c>
      <c r="N18" s="30" t="s">
        <v>12</v>
      </c>
      <c r="O18" s="31" t="s">
        <v>13</v>
      </c>
      <c r="P18" s="31" t="s">
        <v>14</v>
      </c>
      <c r="Q18" s="32" t="s">
        <v>15</v>
      </c>
      <c r="U18" s="14"/>
      <c r="V18" s="6" t="s">
        <v>37</v>
      </c>
      <c r="W18" s="6" t="s">
        <v>38</v>
      </c>
      <c r="Y18" s="7"/>
    </row>
    <row r="19" spans="1:25" s="3" customFormat="1" ht="24.95" customHeight="1" x14ac:dyDescent="0.2">
      <c r="A19" s="33"/>
      <c r="B19" s="34"/>
      <c r="C19" s="34"/>
      <c r="D19" s="35"/>
      <c r="E19" s="119"/>
      <c r="F19" s="120"/>
      <c r="G19" s="36"/>
      <c r="H19" s="37"/>
      <c r="I19" s="38">
        <f>ROUNDDOWN(G19*H19,2)</f>
        <v>0</v>
      </c>
      <c r="J19" s="37"/>
      <c r="K19" s="37"/>
      <c r="L19" s="37"/>
      <c r="M19" s="37"/>
      <c r="N19" s="38">
        <f>SUM(J19:M19)</f>
        <v>0</v>
      </c>
      <c r="O19" s="39" t="str">
        <f>IF(ROUNDDOWN(G19*H19,2)-ROUNDDOWN(SUM(J19:M19),2)=0,"","zlý súčet")</f>
        <v/>
      </c>
      <c r="P19" s="40"/>
      <c r="Q19" s="41">
        <f>N19-P19</f>
        <v>0</v>
      </c>
      <c r="S19" s="4" t="str">
        <f>IF(A19="","",IF(A19="2.2.1 Produktívne investície do akvakultúry","Produktivne1",IF(A19="2.3.1 Produktívne investície do akvakultúry","Produktivne2",IF(A19="5.1.1 Marketingové opatrenia","Marketing",IF(A19="5.2.1 Spracovanie produktov rybolovu a akvakultúry","Spracovanie","")))))</f>
        <v/>
      </c>
      <c r="T19" s="4" t="str">
        <f>IF(B19="1 - Produktívne investície do akvakultúry -  výstavba novej akvakultúrnej prevádzky","Produktivne11",IF(B19="2 - Modernizácia existujúcich akvakultúrnych prevádzok","Produktivne12",IF(B19="3 - Zlepšenie zdravia a dobrých životných podmienok zvierat","Produktivne13",IF(B19="4 - Zvyšovanie kvality produktov alebo ich pridanej hodnoty","Produktivne14",IF(B19="5 - Obnova existujúcich produkčných zariadení","Produktivita15",IF(B19="6 - Doplnkové činnosti","Produktivita16",IF(B19="1 - Znižovanie negatívneho vplyvu alebo zvyšovanie pozitívneho vplyvu na životné prostredie a zvyšovanie efektívnosti využívania zdrojov","Produktivne22",IF(B19="2 - Recirkulačné systémy","Produktivne23",IF(B19="1 - Získanie nových trhov a zlepšenie marketingových podmienok","Marketing11",IF(B19="1 - Úspora energie alebo znižovanie vplyvu na životné prostredie","Spracovanie11",IF(B19="2 - Zlepšenie bezpečnosti, hygieny, zdravia a pracovných podmienok","Spracovanie12",IF(B19="3 - Zavádzanie nových alebo zlepšených produktov, procesov alebo systémov riadenia a organizácie","Spracovanie13",""))))))))))))</f>
        <v/>
      </c>
      <c r="U19" s="4" t="str">
        <f>IF(OR(A19="",B19="",C19=""),"",IF(AND(A19&lt;&gt;"",B19&lt;&gt;"",C19="518 ostatné služby"),"druh_vydavku","priamy"))</f>
        <v/>
      </c>
      <c r="V19" s="4" t="str">
        <f>IF(AND(A19="",B19="",C19="",D19=""),"ok",IF(AND(A19="2.2.1 Produktívne investície do akvakultúry",B19="1 - Produktívne investície do akvakultúry -  výstavba novej akvakultúrnej prevádzky",D19&lt;&gt;"",OR(C19={"013 Softvér";"014 Oceniteľné práva";"021 Stavby";"022 Samostatné hnuteľné veci a súbory hnuteľných vecí";"027 Pozemky";"518 Ostatné služby"})),"ok",IF(AND(A19="2.2.1 Produktívne investície do akvakultúry",B19="2 - Modernizácia existujúcich akvakultúrnych prevádzok",D19&lt;&gt;"",OR(C19={"013 Softvér";"014 Oceniteľné práva";"021 Stavby";"022 Samostatné hnuteľné veci a súbory hnuteľných vecí";"023 Dopravné prostriedky";"518 Ostatné služby"})),"ok",IF(AND(A19="2.2.1 Produktívne investície do akvakultúry",B19="3 - Zlepšenie zdravia a dobrých životných podmienok zvierat",D19&lt;&gt;"",OR(C19={"013 Softvér";"014 Oceniteľné práva";"021 Stavby";"022 Samostatné hnuteľné veci a súbory hnuteľných vecí";"518 Ostatné služby"})),"ok",IF(AND(A19="2.2.1 Produktívne investície do akvakultúry",B19="4 - Zvyšovanie kvality produktov alebo ich pridanej hodnoty",D19&lt;&gt;"",OR(C19={"013 Softvér";"014 Oceniteľné práva";"021 Stavby";"022 Samostatné hnuteľné veci a súbory hnuteľných vecí";"518 Ostatné služby"})),"ok",IF(AND(A19="2.2.1 Produktívne investície do akvakultúry",B19="5 - Obnova existujúcich produkčných zariadení",D19&lt;&gt;"",OR(C19={"021 Stavby";"022 Samostatné hnuteľné veci a súbory hnuteľných vecí";"518 Ostatné služby"})),"ok",IF(AND(A19="2.2.1 Produktívne investície do akvakultúry",B19="6 - Doplnkové činnosti",D19&lt;&gt;"",OR(C19={"013 Softvér";"014 Oceniteľné práva";"021 Stavby";"022 Samostatné hnuteľné veci a súbory hnuteľných vecí";"518 Ostatné služby"})),"ok",IF(AND(A19="2.3.1 Produktívne investície do akvakultúry",B19="1 - Znižovanie negatívneho vplyvu alebo zvyšovanie pozitívneho vplyvu na životné prostredie a zvyšovanie efektívnosti využívania zdrojov",D19&lt;&gt;"",OR(C19={"021 Stavby";"022 Samostatné hnuteľné veci a súbory hnuteľných vecí";"518 Ostatné služby"})),"ok",IF(AND(A19="2.3.1 Produktívne investície do akvakultúry",B19="2 - Recirkulačné systémy",D19&lt;&gt;"",OR(C19={"013 Softvér";"014 Oceniteľné práva";"021 Stavby";"022 Samostatné hnuteľné veci a súbory hnuteľných vecí";"027 Pozemky";"518 Ostatné služby"})),"ok",IF(AND(A19="5.1.1 Marketingové opatrenia",B19="1 - Získanie nových trhov a zlepšenie marketingových podmienok",D19&lt;&gt;"",OR(C19={"512 Cestovné náhrady";"518 Ostatné služby"})),"ok",IF(AND(A19="5.2.1 Spracovanie produktov rybolovu a akvakultúry",B19="1 - Úspora energie alebo znižovanie vplyvu na životné prostredie",D19&lt;&gt;"",OR(C19={"013 Softvér";"014 Oceniteľné práva";"021 Stavby";"022 Samostatné hnuteľné veci a súbory hnuteľných vecí";"518 Ostatné služby"})),"ok",IF(AND(A19="5.2.1 Spracovanie produktov rybolovu a akvakultúry",B19="2 - Zlepšenie bezpečnosti, hygieny, zdravia a pracovných podmienok",D19&lt;&gt;"",OR(C19={"013 Softvér";"014 Oceniteľné práva";"021 Stavby";"022 Samostatné hnuteľné veci a súbory hnuteľných vecí";"518 Ostatné služby"})),"ok",IF(AND(A19="5.2.1 Spracovanie produktov rybolovu a akvakultúry",B19="3 - Zavádzanie nových alebo zlepšených produktov, procesov alebo systémov riadenia a organizácie",D19&lt;&gt;"",OR(C19={"013 Softvér";"014 Oceniteľné práva";"021 Stavby";"022 Samostatné hnuteľné veci a súbory hnuteľných vecí";"023 Dopravné prostriedky";"518 Ostatné služby"})),"ok","chyba")))))))))))))</f>
        <v>ok</v>
      </c>
      <c r="W19" s="4">
        <f>IF(V19="chyba",1,0)</f>
        <v>0</v>
      </c>
      <c r="Y19" s="8" t="s">
        <v>56</v>
      </c>
    </row>
    <row r="20" spans="1:25" s="2" customFormat="1" ht="24.95" customHeight="1" x14ac:dyDescent="0.2">
      <c r="A20" s="42"/>
      <c r="B20" s="43"/>
      <c r="C20" s="43"/>
      <c r="D20" s="44"/>
      <c r="E20" s="98"/>
      <c r="F20" s="99"/>
      <c r="G20" s="45"/>
      <c r="H20" s="46"/>
      <c r="I20" s="38">
        <f t="shared" ref="I20:I53" si="3">ROUNDDOWN(G20*H20,2)</f>
        <v>0</v>
      </c>
      <c r="J20" s="46"/>
      <c r="K20" s="46"/>
      <c r="L20" s="46"/>
      <c r="M20" s="46"/>
      <c r="N20" s="47">
        <f t="shared" ref="N20:N53" si="4">SUM(J20:M20)</f>
        <v>0</v>
      </c>
      <c r="O20" s="39" t="str">
        <f t="shared" ref="O20:O53" si="5">IF(ROUNDDOWN(G20*H20,2)-ROUNDDOWN(SUM(J20:M20),2)=0,"","zlý súčet")</f>
        <v/>
      </c>
      <c r="P20" s="48"/>
      <c r="Q20" s="49">
        <f t="shared" ref="Q20:Q53" si="6">N20-P20</f>
        <v>0</v>
      </c>
      <c r="S20" s="4" t="str">
        <f t="shared" ref="S20:S53" si="7">IF(A20="","",IF(A20="2.2.1 Produktívne investície do akvakultúry","Produktivne1",IF(A20="2.3.1 Produktívne investície do akvakultúry","Produktivne2",IF(A20="5.1.1 Marketingové opatrenia","Marketing",IF(A20="5.2.1 Spracovanie produktov rybolovu a akvakultúry","Spracovanie","")))))</f>
        <v/>
      </c>
      <c r="T20" s="4" t="str">
        <f t="shared" ref="T20:T53" si="8">IF(B20="1 - Produktívne investície do akvakultúry -  výstavba novej akvakultúrnej prevádzky","Produktivne11",IF(B20="2 - Modernizácia existujúcich akvakultúrnych prevádzok","Produktivne12",IF(B20="3 - Zlepšenie zdravia a dobrých životných podmienok zvierat","Produktivne13",IF(B20="4 - Zvyšovanie kvality produktov alebo ich pridanej hodnoty","Produktivne14",IF(B20="5 - Obnova existujúcich produkčných zariadení","Produktivita15",IF(B20="6 - Doplnkové činnosti","Produktivita16",IF(B20="1 - Znižovanie negatívneho vplyvu alebo zvyšovanie pozitívneho vplyvu na životné prostredie a zvyšovanie efektívnosti využívania zdrojov","Produktivne22",IF(B20="2 - Recirkulačné systémy","Produktivne23",IF(B20="1 - Získanie nových trhov a zlepšenie marketingových podmienok","Marketing11",IF(B20="1 - Úspora energie alebo znižovanie vplyvu na životné prostredie","Spracovanie11",IF(B20="2 - Zlepšenie bezpečnosti, hygieny, zdravia a pracovných podmienok","Spracovanie12",IF(B20="3 - Zavádzanie nových alebo zlepšených produktov, procesov alebo systémov riadenia a organizácie","Spracovanie13",""))))))))))))</f>
        <v/>
      </c>
      <c r="U20" s="4" t="str">
        <f t="shared" ref="U20:U53" si="9">IF(OR(A20="",B20="",C20=""),"",IF(AND(A20&lt;&gt;"",B20&lt;&gt;"",C20="518 ostatné služby"),"druh_vydavku","priamy"))</f>
        <v/>
      </c>
      <c r="V20" s="4" t="str">
        <f>IF(AND(A20="",B20="",C20="",D20=""),"ok",IF(AND(A20="2.2.1 Produktívne investície do akvakultúry",B20="1 - Produktívne investície do akvakultúry -  výstavba novej akvakultúrnej prevádzky",D20&lt;&gt;"",OR(C20={"013 Softvér";"014 Oceniteľné práva";"021 Stavby";"022 Samostatné hnuteľné veci a súbory hnuteľných vecí";"027 Pozemky";"518 Ostatné služby"})),"ok",IF(AND(A20="2.2.1 Produktívne investície do akvakultúry",B20="2 - Modernizácia existujúcich akvakultúrnych prevádzok",D20&lt;&gt;"",OR(C20={"013 Softvér";"014 Oceniteľné práva";"021 Stavby";"022 Samostatné hnuteľné veci a súbory hnuteľných vecí";"023 Dopravné prostriedky";"518 Ostatné služby"})),"ok",IF(AND(A20="2.2.1 Produktívne investície do akvakultúry",B20="3 - Zlepšenie zdravia a dobrých životných podmienok zvierat",D20&lt;&gt;"",OR(C20={"013 Softvér";"014 Oceniteľné práva";"021 Stavby";"022 Samostatné hnuteľné veci a súbory hnuteľných vecí";"518 Ostatné služby"})),"ok",IF(AND(A20="2.2.1 Produktívne investície do akvakultúry",B20="4 - Zvyšovanie kvality produktov alebo ich pridanej hodnoty",D20&lt;&gt;"",OR(C20={"013 Softvér";"014 Oceniteľné práva";"021 Stavby";"022 Samostatné hnuteľné veci a súbory hnuteľných vecí";"518 Ostatné služby"})),"ok",IF(AND(A20="2.2.1 Produktívne investície do akvakultúry",B20="5 - Obnova existujúcich produkčných zariadení",D20&lt;&gt;"",OR(C20={"021 Stavby";"022 Samostatné hnuteľné veci a súbory hnuteľných vecí";"518 Ostatné služby"})),"ok",IF(AND(A20="2.2.1 Produktívne investície do akvakultúry",B20="6 - Doplnkové činnosti",D20&lt;&gt;"",OR(C20={"013 Softvér";"014 Oceniteľné práva";"021 Stavby";"022 Samostatné hnuteľné veci a súbory hnuteľných vecí";"518 Ostatné služby"})),"ok",IF(AND(A20="2.3.1 Produktívne investície do akvakultúry",B20="1 - Znižovanie negatívneho vplyvu alebo zvyšovanie pozitívneho vplyvu na životné prostredie a zvyšovanie efektívnosti využívania zdrojov",D20&lt;&gt;"",OR(C20={"021 Stavby";"022 Samostatné hnuteľné veci a súbory hnuteľných vecí";"518 Ostatné služby"})),"ok",IF(AND(A20="2.3.1 Produktívne investície do akvakultúry",B20="2 - Recirkulačné systémy",D20&lt;&gt;"",OR(C20={"013 Softvér";"014 Oceniteľné práva";"021 Stavby";"022 Samostatné hnuteľné veci a súbory hnuteľných vecí";"027 Pozemky";"518 Ostatné služby"})),"ok",IF(AND(A20="5.1.1 Marketingové opatrenia",B20="1 - Získanie nových trhov a zlepšenie marketingových podmienok",D20&lt;&gt;"",OR(C20={"512 Cestovné náhrady";"518 Ostatné služby"})),"ok",IF(AND(A20="5.2.1 Spracovanie produktov rybolovu a akvakultúry",B20="1 - Úspora energie alebo znižovanie vplyvu na životné prostredie",D20&lt;&gt;"",OR(C20={"013 Softvér";"014 Oceniteľné práva";"021 Stavby";"022 Samostatné hnuteľné veci a súbory hnuteľných vecí";"518 Ostatné služby"})),"ok",IF(AND(A20="5.2.1 Spracovanie produktov rybolovu a akvakultúry",B20="2 - Zlepšenie bezpečnosti, hygieny, zdravia a pracovných podmienok",D20&lt;&gt;"",OR(C20={"013 Softvér";"014 Oceniteľné práva";"021 Stavby";"022 Samostatné hnuteľné veci a súbory hnuteľných vecí";"518 Ostatné služby"})),"ok",IF(AND(A20="5.2.1 Spracovanie produktov rybolovu a akvakultúry",B20="3 - Zavádzanie nových alebo zlepšených produktov, procesov alebo systémov riadenia a organizácie",D20&lt;&gt;"",OR(C20={"013 Softvér";"014 Oceniteľné práva";"021 Stavby";"022 Samostatné hnuteľné veci a súbory hnuteľných vecí";"023 Dopravné prostriedky";"518 Ostatné služby"})),"ok","chyba")))))))))))))</f>
        <v>ok</v>
      </c>
      <c r="W20" s="4">
        <f t="shared" ref="W20:W53" si="10">IF(V20="chyba",1,0)</f>
        <v>0</v>
      </c>
      <c r="Y20" s="8" t="s">
        <v>51</v>
      </c>
    </row>
    <row r="21" spans="1:25" s="2" customFormat="1" ht="24.95" customHeight="1" x14ac:dyDescent="0.2">
      <c r="A21" s="42"/>
      <c r="B21" s="43"/>
      <c r="C21" s="43"/>
      <c r="D21" s="44"/>
      <c r="E21" s="98"/>
      <c r="F21" s="99"/>
      <c r="G21" s="45"/>
      <c r="H21" s="46"/>
      <c r="I21" s="38">
        <f t="shared" si="3"/>
        <v>0</v>
      </c>
      <c r="J21" s="46"/>
      <c r="K21" s="46"/>
      <c r="L21" s="46"/>
      <c r="M21" s="46"/>
      <c r="N21" s="47">
        <f t="shared" si="4"/>
        <v>0</v>
      </c>
      <c r="O21" s="39" t="str">
        <f t="shared" si="5"/>
        <v/>
      </c>
      <c r="P21" s="48"/>
      <c r="Q21" s="49">
        <f t="shared" si="6"/>
        <v>0</v>
      </c>
      <c r="S21" s="4" t="str">
        <f t="shared" si="7"/>
        <v/>
      </c>
      <c r="T21" s="4" t="str">
        <f t="shared" si="8"/>
        <v/>
      </c>
      <c r="U21" s="4" t="str">
        <f t="shared" si="9"/>
        <v/>
      </c>
      <c r="V21" s="4" t="str">
        <f>IF(AND(A21="",B21="",C21="",D21=""),"ok",IF(AND(A21="2.2.1 Produktívne investície do akvakultúry",B21="1 - Produktívne investície do akvakultúry -  výstavba novej akvakultúrnej prevádzky",D21&lt;&gt;"",OR(C21={"013 Softvér";"014 Oceniteľné práva";"021 Stavby";"022 Samostatné hnuteľné veci a súbory hnuteľných vecí";"027 Pozemky";"518 Ostatné služby"})),"ok",IF(AND(A21="2.2.1 Produktívne investície do akvakultúry",B21="2 - Modernizácia existujúcich akvakultúrnych prevádzok",D21&lt;&gt;"",OR(C21={"013 Softvér";"014 Oceniteľné práva";"021 Stavby";"022 Samostatné hnuteľné veci a súbory hnuteľných vecí";"023 Dopravné prostriedky";"518 Ostatné služby"})),"ok",IF(AND(A21="2.2.1 Produktívne investície do akvakultúry",B21="3 - Zlepšenie zdravia a dobrých životných podmienok zvierat",D21&lt;&gt;"",OR(C21={"013 Softvér";"014 Oceniteľné práva";"021 Stavby";"022 Samostatné hnuteľné veci a súbory hnuteľných vecí";"518 Ostatné služby"})),"ok",IF(AND(A21="2.2.1 Produktívne investície do akvakultúry",B21="4 - Zvyšovanie kvality produktov alebo ich pridanej hodnoty",D21&lt;&gt;"",OR(C21={"013 Softvér";"014 Oceniteľné práva";"021 Stavby";"022 Samostatné hnuteľné veci a súbory hnuteľných vecí";"518 Ostatné služby"})),"ok",IF(AND(A21="2.2.1 Produktívne investície do akvakultúry",B21="5 - Obnova existujúcich produkčných zariadení",D21&lt;&gt;"",OR(C21={"021 Stavby";"022 Samostatné hnuteľné veci a súbory hnuteľných vecí";"518 Ostatné služby"})),"ok",IF(AND(A21="2.2.1 Produktívne investície do akvakultúry",B21="6 - Doplnkové činnosti",D21&lt;&gt;"",OR(C21={"013 Softvér";"014 Oceniteľné práva";"021 Stavby";"022 Samostatné hnuteľné veci a súbory hnuteľných vecí";"518 Ostatné služby"})),"ok",IF(AND(A21="2.3.1 Produktívne investície do akvakultúry",B21="1 - Znižovanie negatívneho vplyvu alebo zvyšovanie pozitívneho vplyvu na životné prostredie a zvyšovanie efektívnosti využívania zdrojov",D21&lt;&gt;"",OR(C21={"021 Stavby";"022 Samostatné hnuteľné veci a súbory hnuteľných vecí";"518 Ostatné služby"})),"ok",IF(AND(A21="2.3.1 Produktívne investície do akvakultúry",B21="2 - Recirkulačné systémy",D21&lt;&gt;"",OR(C21={"013 Softvér";"014 Oceniteľné práva";"021 Stavby";"022 Samostatné hnuteľné veci a súbory hnuteľných vecí";"027 Pozemky";"518 Ostatné služby"})),"ok",IF(AND(A21="5.1.1 Marketingové opatrenia",B21="1 - Získanie nových trhov a zlepšenie marketingových podmienok",D21&lt;&gt;"",OR(C21={"512 Cestovné náhrady";"518 Ostatné služby"})),"ok",IF(AND(A21="5.2.1 Spracovanie produktov rybolovu a akvakultúry",B21="1 - Úspora energie alebo znižovanie vplyvu na životné prostredie",D21&lt;&gt;"",OR(C21={"013 Softvér";"014 Oceniteľné práva";"021 Stavby";"022 Samostatné hnuteľné veci a súbory hnuteľných vecí";"518 Ostatné služby"})),"ok",IF(AND(A21="5.2.1 Spracovanie produktov rybolovu a akvakultúry",B21="2 - Zlepšenie bezpečnosti, hygieny, zdravia a pracovných podmienok",D21&lt;&gt;"",OR(C21={"013 Softvér";"014 Oceniteľné práva";"021 Stavby";"022 Samostatné hnuteľné veci a súbory hnuteľných vecí";"518 Ostatné služby"})),"ok",IF(AND(A21="5.2.1 Spracovanie produktov rybolovu a akvakultúry",B21="3 - Zavádzanie nových alebo zlepšených produktov, procesov alebo systémov riadenia a organizácie",D21&lt;&gt;"",OR(C21={"013 Softvér";"014 Oceniteľné práva";"021 Stavby";"022 Samostatné hnuteľné veci a súbory hnuteľných vecí";"023 Dopravné prostriedky";"518 Ostatné služby"})),"ok","chyba")))))))))))))</f>
        <v>ok</v>
      </c>
      <c r="W21" s="4">
        <f t="shared" si="10"/>
        <v>0</v>
      </c>
      <c r="Y21" s="8" t="s">
        <v>52</v>
      </c>
    </row>
    <row r="22" spans="1:25" s="2" customFormat="1" ht="24.95" customHeight="1" x14ac:dyDescent="0.2">
      <c r="A22" s="42"/>
      <c r="B22" s="43"/>
      <c r="C22" s="43"/>
      <c r="D22" s="44"/>
      <c r="E22" s="98"/>
      <c r="F22" s="99"/>
      <c r="G22" s="45"/>
      <c r="H22" s="46"/>
      <c r="I22" s="38">
        <f t="shared" si="3"/>
        <v>0</v>
      </c>
      <c r="J22" s="46"/>
      <c r="K22" s="46"/>
      <c r="L22" s="46"/>
      <c r="M22" s="46"/>
      <c r="N22" s="47">
        <f t="shared" si="4"/>
        <v>0</v>
      </c>
      <c r="O22" s="39" t="str">
        <f t="shared" si="5"/>
        <v/>
      </c>
      <c r="P22" s="48"/>
      <c r="Q22" s="49">
        <f t="shared" si="6"/>
        <v>0</v>
      </c>
      <c r="S22" s="4" t="str">
        <f t="shared" si="7"/>
        <v/>
      </c>
      <c r="T22" s="4" t="str">
        <f t="shared" si="8"/>
        <v/>
      </c>
      <c r="U22" s="4" t="str">
        <f t="shared" si="9"/>
        <v/>
      </c>
      <c r="V22" s="4" t="str">
        <f>IF(AND(A22="",B22="",C22="",D22=""),"ok",IF(AND(A22="2.2.1 Produktívne investície do akvakultúry",B22="1 - Produktívne investície do akvakultúry -  výstavba novej akvakultúrnej prevádzky",D22&lt;&gt;"",OR(C22={"013 Softvér";"014 Oceniteľné práva";"021 Stavby";"022 Samostatné hnuteľné veci a súbory hnuteľných vecí";"027 Pozemky";"518 Ostatné služby"})),"ok",IF(AND(A22="2.2.1 Produktívne investície do akvakultúry",B22="2 - Modernizácia existujúcich akvakultúrnych prevádzok",D22&lt;&gt;"",OR(C22={"013 Softvér";"014 Oceniteľné práva";"021 Stavby";"022 Samostatné hnuteľné veci a súbory hnuteľných vecí";"023 Dopravné prostriedky";"518 Ostatné služby"})),"ok",IF(AND(A22="2.2.1 Produktívne investície do akvakultúry",B22="3 - Zlepšenie zdravia a dobrých životných podmienok zvierat",D22&lt;&gt;"",OR(C22={"013 Softvér";"014 Oceniteľné práva";"021 Stavby";"022 Samostatné hnuteľné veci a súbory hnuteľných vecí";"518 Ostatné služby"})),"ok",IF(AND(A22="2.2.1 Produktívne investície do akvakultúry",B22="4 - Zvyšovanie kvality produktov alebo ich pridanej hodnoty",D22&lt;&gt;"",OR(C22={"013 Softvér";"014 Oceniteľné práva";"021 Stavby";"022 Samostatné hnuteľné veci a súbory hnuteľných vecí";"518 Ostatné služby"})),"ok",IF(AND(A22="2.2.1 Produktívne investície do akvakultúry",B22="5 - Obnova existujúcich produkčných zariadení",D22&lt;&gt;"",OR(C22={"021 Stavby";"022 Samostatné hnuteľné veci a súbory hnuteľných vecí";"518 Ostatné služby"})),"ok",IF(AND(A22="2.2.1 Produktívne investície do akvakultúry",B22="6 - Doplnkové činnosti",D22&lt;&gt;"",OR(C22={"013 Softvér";"014 Oceniteľné práva";"021 Stavby";"022 Samostatné hnuteľné veci a súbory hnuteľných vecí";"518 Ostatné služby"})),"ok",IF(AND(A22="2.3.1 Produktívne investície do akvakultúry",B22="1 - Znižovanie negatívneho vplyvu alebo zvyšovanie pozitívneho vplyvu na životné prostredie a zvyšovanie efektívnosti využívania zdrojov",D22&lt;&gt;"",OR(C22={"021 Stavby";"022 Samostatné hnuteľné veci a súbory hnuteľných vecí";"518 Ostatné služby"})),"ok",IF(AND(A22="2.3.1 Produktívne investície do akvakultúry",B22="2 - Recirkulačné systémy",D22&lt;&gt;"",OR(C22={"013 Softvér";"014 Oceniteľné práva";"021 Stavby";"022 Samostatné hnuteľné veci a súbory hnuteľných vecí";"027 Pozemky";"518 Ostatné služby"})),"ok",IF(AND(A22="5.1.1 Marketingové opatrenia",B22="1 - Získanie nových trhov a zlepšenie marketingových podmienok",D22&lt;&gt;"",OR(C22={"512 Cestovné náhrady";"518 Ostatné služby"})),"ok",IF(AND(A22="5.2.1 Spracovanie produktov rybolovu a akvakultúry",B22="1 - Úspora energie alebo znižovanie vplyvu na životné prostredie",D22&lt;&gt;"",OR(C22={"013 Softvér";"014 Oceniteľné práva";"021 Stavby";"022 Samostatné hnuteľné veci a súbory hnuteľných vecí";"518 Ostatné služby"})),"ok",IF(AND(A22="5.2.1 Spracovanie produktov rybolovu a akvakultúry",B22="2 - Zlepšenie bezpečnosti, hygieny, zdravia a pracovných podmienok",D22&lt;&gt;"",OR(C22={"013 Softvér";"014 Oceniteľné práva";"021 Stavby";"022 Samostatné hnuteľné veci a súbory hnuteľných vecí";"518 Ostatné služby"})),"ok",IF(AND(A22="5.2.1 Spracovanie produktov rybolovu a akvakultúry",B22="3 - Zavádzanie nových alebo zlepšených produktov, procesov alebo systémov riadenia a organizácie",D22&lt;&gt;"",OR(C22={"013 Softvér";"014 Oceniteľné práva";"021 Stavby";"022 Samostatné hnuteľné veci a súbory hnuteľných vecí";"023 Dopravné prostriedky";"518 Ostatné služby"})),"ok","chyba")))))))))))))</f>
        <v>ok</v>
      </c>
      <c r="W22" s="4">
        <f t="shared" si="10"/>
        <v>0</v>
      </c>
      <c r="Y22" s="7"/>
    </row>
    <row r="23" spans="1:25" s="2" customFormat="1" ht="24.95" customHeight="1" x14ac:dyDescent="0.2">
      <c r="A23" s="42"/>
      <c r="B23" s="43"/>
      <c r="C23" s="43"/>
      <c r="D23" s="44"/>
      <c r="E23" s="98"/>
      <c r="F23" s="99"/>
      <c r="G23" s="45"/>
      <c r="H23" s="46"/>
      <c r="I23" s="38">
        <f t="shared" si="3"/>
        <v>0</v>
      </c>
      <c r="J23" s="46"/>
      <c r="K23" s="46"/>
      <c r="L23" s="46"/>
      <c r="M23" s="46"/>
      <c r="N23" s="47">
        <f t="shared" si="4"/>
        <v>0</v>
      </c>
      <c r="O23" s="39" t="str">
        <f t="shared" si="5"/>
        <v/>
      </c>
      <c r="P23" s="48"/>
      <c r="Q23" s="49">
        <f t="shared" si="6"/>
        <v>0</v>
      </c>
      <c r="S23" s="4" t="str">
        <f t="shared" si="7"/>
        <v/>
      </c>
      <c r="T23" s="4" t="str">
        <f t="shared" si="8"/>
        <v/>
      </c>
      <c r="U23" s="4" t="str">
        <f t="shared" si="9"/>
        <v/>
      </c>
      <c r="V23" s="4" t="str">
        <f>IF(AND(A23="",B23="",C23="",D23=""),"ok",IF(AND(A23="2.2.1 Produktívne investície do akvakultúry",B23="1 - Produktívne investície do akvakultúry -  výstavba novej akvakultúrnej prevádzky",D23&lt;&gt;"",OR(C23={"013 Softvér";"014 Oceniteľné práva";"021 Stavby";"022 Samostatné hnuteľné veci a súbory hnuteľných vecí";"027 Pozemky";"518 Ostatné služby"})),"ok",IF(AND(A23="2.2.1 Produktívne investície do akvakultúry",B23="2 - Modernizácia existujúcich akvakultúrnych prevádzok",D23&lt;&gt;"",OR(C23={"013 Softvér";"014 Oceniteľné práva";"021 Stavby";"022 Samostatné hnuteľné veci a súbory hnuteľných vecí";"023 Dopravné prostriedky";"518 Ostatné služby"})),"ok",IF(AND(A23="2.2.1 Produktívne investície do akvakultúry",B23="3 - Zlepšenie zdravia a dobrých životných podmienok zvierat",D23&lt;&gt;"",OR(C23={"013 Softvér";"014 Oceniteľné práva";"021 Stavby";"022 Samostatné hnuteľné veci a súbory hnuteľných vecí";"518 Ostatné služby"})),"ok",IF(AND(A23="2.2.1 Produktívne investície do akvakultúry",B23="4 - Zvyšovanie kvality produktov alebo ich pridanej hodnoty",D23&lt;&gt;"",OR(C23={"013 Softvér";"014 Oceniteľné práva";"021 Stavby";"022 Samostatné hnuteľné veci a súbory hnuteľných vecí";"518 Ostatné služby"})),"ok",IF(AND(A23="2.2.1 Produktívne investície do akvakultúry",B23="5 - Obnova existujúcich produkčných zariadení",D23&lt;&gt;"",OR(C23={"021 Stavby";"022 Samostatné hnuteľné veci a súbory hnuteľných vecí";"518 Ostatné služby"})),"ok",IF(AND(A23="2.2.1 Produktívne investície do akvakultúry",B23="6 - Doplnkové činnosti",D23&lt;&gt;"",OR(C23={"013 Softvér";"014 Oceniteľné práva";"021 Stavby";"022 Samostatné hnuteľné veci a súbory hnuteľných vecí";"518 Ostatné služby"})),"ok",IF(AND(A23="2.3.1 Produktívne investície do akvakultúry",B23="1 - Znižovanie negatívneho vplyvu alebo zvyšovanie pozitívneho vplyvu na životné prostredie a zvyšovanie efektívnosti využívania zdrojov",D23&lt;&gt;"",OR(C23={"021 Stavby";"022 Samostatné hnuteľné veci a súbory hnuteľných vecí";"518 Ostatné služby"})),"ok",IF(AND(A23="2.3.1 Produktívne investície do akvakultúry",B23="2 - Recirkulačné systémy",D23&lt;&gt;"",OR(C23={"013 Softvér";"014 Oceniteľné práva";"021 Stavby";"022 Samostatné hnuteľné veci a súbory hnuteľných vecí";"027 Pozemky";"518 Ostatné služby"})),"ok",IF(AND(A23="5.1.1 Marketingové opatrenia",B23="1 - Získanie nových trhov a zlepšenie marketingových podmienok",D23&lt;&gt;"",OR(C23={"512 Cestovné náhrady";"518 Ostatné služby"})),"ok",IF(AND(A23="5.2.1 Spracovanie produktov rybolovu a akvakultúry",B23="1 - Úspora energie alebo znižovanie vplyvu na životné prostredie",D23&lt;&gt;"",OR(C23={"013 Softvér";"014 Oceniteľné práva";"021 Stavby";"022 Samostatné hnuteľné veci a súbory hnuteľných vecí";"518 Ostatné služby"})),"ok",IF(AND(A23="5.2.1 Spracovanie produktov rybolovu a akvakultúry",B23="2 - Zlepšenie bezpečnosti, hygieny, zdravia a pracovných podmienok",D23&lt;&gt;"",OR(C23={"013 Softvér";"014 Oceniteľné práva";"021 Stavby";"022 Samostatné hnuteľné veci a súbory hnuteľných vecí";"518 Ostatné služby"})),"ok",IF(AND(A23="5.2.1 Spracovanie produktov rybolovu a akvakultúry",B23="3 - Zavádzanie nových alebo zlepšených produktov, procesov alebo systémov riadenia a organizácie",D23&lt;&gt;"",OR(C23={"013 Softvér";"014 Oceniteľné práva";"021 Stavby";"022 Samostatné hnuteľné veci a súbory hnuteľných vecí";"023 Dopravné prostriedky";"518 Ostatné služby"})),"ok","chyba")))))))))))))</f>
        <v>ok</v>
      </c>
      <c r="W23" s="4">
        <f t="shared" si="10"/>
        <v>0</v>
      </c>
      <c r="Y23" s="9" t="s">
        <v>24</v>
      </c>
    </row>
    <row r="24" spans="1:25" s="2" customFormat="1" ht="24.95" customHeight="1" x14ac:dyDescent="0.2">
      <c r="A24" s="42"/>
      <c r="B24" s="43"/>
      <c r="C24" s="43"/>
      <c r="D24" s="44"/>
      <c r="E24" s="98"/>
      <c r="F24" s="99"/>
      <c r="G24" s="45"/>
      <c r="H24" s="46"/>
      <c r="I24" s="38">
        <f t="shared" si="3"/>
        <v>0</v>
      </c>
      <c r="J24" s="46"/>
      <c r="K24" s="46"/>
      <c r="L24" s="46"/>
      <c r="M24" s="46"/>
      <c r="N24" s="47">
        <f t="shared" si="4"/>
        <v>0</v>
      </c>
      <c r="O24" s="39" t="str">
        <f t="shared" si="5"/>
        <v/>
      </c>
      <c r="P24" s="48"/>
      <c r="Q24" s="49">
        <f t="shared" si="6"/>
        <v>0</v>
      </c>
      <c r="S24" s="4" t="str">
        <f t="shared" si="7"/>
        <v/>
      </c>
      <c r="T24" s="4" t="str">
        <f t="shared" si="8"/>
        <v/>
      </c>
      <c r="U24" s="4" t="str">
        <f t="shared" si="9"/>
        <v/>
      </c>
      <c r="V24" s="4" t="str">
        <f>IF(AND(A24="",B24="",C24="",D24=""),"ok",IF(AND(A24="2.2.1 Produktívne investície do akvakultúry",B24="1 - Produktívne investície do akvakultúry -  výstavba novej akvakultúrnej prevádzky",D24&lt;&gt;"",OR(C24={"013 Softvér";"014 Oceniteľné práva";"021 Stavby";"022 Samostatné hnuteľné veci a súbory hnuteľných vecí";"027 Pozemky";"518 Ostatné služby"})),"ok",IF(AND(A24="2.2.1 Produktívne investície do akvakultúry",B24="2 - Modernizácia existujúcich akvakultúrnych prevádzok",D24&lt;&gt;"",OR(C24={"013 Softvér";"014 Oceniteľné práva";"021 Stavby";"022 Samostatné hnuteľné veci a súbory hnuteľných vecí";"023 Dopravné prostriedky";"518 Ostatné služby"})),"ok",IF(AND(A24="2.2.1 Produktívne investície do akvakultúry",B24="3 - Zlepšenie zdravia a dobrých životných podmienok zvierat",D24&lt;&gt;"",OR(C24={"013 Softvér";"014 Oceniteľné práva";"021 Stavby";"022 Samostatné hnuteľné veci a súbory hnuteľných vecí";"518 Ostatné služby"})),"ok",IF(AND(A24="2.2.1 Produktívne investície do akvakultúry",B24="4 - Zvyšovanie kvality produktov alebo ich pridanej hodnoty",D24&lt;&gt;"",OR(C24={"013 Softvér";"014 Oceniteľné práva";"021 Stavby";"022 Samostatné hnuteľné veci a súbory hnuteľných vecí";"518 Ostatné služby"})),"ok",IF(AND(A24="2.2.1 Produktívne investície do akvakultúry",B24="5 - Obnova existujúcich produkčných zariadení",D24&lt;&gt;"",OR(C24={"021 Stavby";"022 Samostatné hnuteľné veci a súbory hnuteľných vecí";"518 Ostatné služby"})),"ok",IF(AND(A24="2.2.1 Produktívne investície do akvakultúry",B24="6 - Doplnkové činnosti",D24&lt;&gt;"",OR(C24={"013 Softvér";"014 Oceniteľné práva";"021 Stavby";"022 Samostatné hnuteľné veci a súbory hnuteľných vecí";"518 Ostatné služby"})),"ok",IF(AND(A24="2.3.1 Produktívne investície do akvakultúry",B24="1 - Znižovanie negatívneho vplyvu alebo zvyšovanie pozitívneho vplyvu na životné prostredie a zvyšovanie efektívnosti využívania zdrojov",D24&lt;&gt;"",OR(C24={"021 Stavby";"022 Samostatné hnuteľné veci a súbory hnuteľných vecí";"518 Ostatné služby"})),"ok",IF(AND(A24="2.3.1 Produktívne investície do akvakultúry",B24="2 - Recirkulačné systémy",D24&lt;&gt;"",OR(C24={"013 Softvér";"014 Oceniteľné práva";"021 Stavby";"022 Samostatné hnuteľné veci a súbory hnuteľných vecí";"027 Pozemky";"518 Ostatné služby"})),"ok",IF(AND(A24="5.1.1 Marketingové opatrenia",B24="1 - Získanie nových trhov a zlepšenie marketingových podmienok",D24&lt;&gt;"",OR(C24={"512 Cestovné náhrady";"518 Ostatné služby"})),"ok",IF(AND(A24="5.2.1 Spracovanie produktov rybolovu a akvakultúry",B24="1 - Úspora energie alebo znižovanie vplyvu na životné prostredie",D24&lt;&gt;"",OR(C24={"013 Softvér";"014 Oceniteľné práva";"021 Stavby";"022 Samostatné hnuteľné veci a súbory hnuteľných vecí";"518 Ostatné služby"})),"ok",IF(AND(A24="5.2.1 Spracovanie produktov rybolovu a akvakultúry",B24="2 - Zlepšenie bezpečnosti, hygieny, zdravia a pracovných podmienok",D24&lt;&gt;"",OR(C24={"013 Softvér";"014 Oceniteľné práva";"021 Stavby";"022 Samostatné hnuteľné veci a súbory hnuteľných vecí";"518 Ostatné služby"})),"ok",IF(AND(A24="5.2.1 Spracovanie produktov rybolovu a akvakultúry",B24="3 - Zavádzanie nových alebo zlepšených produktov, procesov alebo systémov riadenia a organizácie",D24&lt;&gt;"",OR(C24={"013 Softvér";"014 Oceniteľné práva";"021 Stavby";"022 Samostatné hnuteľné veci a súbory hnuteľných vecí";"023 Dopravné prostriedky";"518 Ostatné služby"})),"ok","chyba")))))))))))))</f>
        <v>ok</v>
      </c>
      <c r="W24" s="4">
        <f t="shared" si="10"/>
        <v>0</v>
      </c>
      <c r="Y24" s="9" t="s">
        <v>25</v>
      </c>
    </row>
    <row r="25" spans="1:25" s="2" customFormat="1" ht="24.95" customHeight="1" x14ac:dyDescent="0.2">
      <c r="A25" s="42"/>
      <c r="B25" s="43"/>
      <c r="C25" s="43"/>
      <c r="D25" s="44"/>
      <c r="E25" s="98"/>
      <c r="F25" s="99"/>
      <c r="G25" s="45"/>
      <c r="H25" s="46"/>
      <c r="I25" s="38">
        <f t="shared" si="3"/>
        <v>0</v>
      </c>
      <c r="J25" s="46"/>
      <c r="K25" s="46"/>
      <c r="L25" s="46"/>
      <c r="M25" s="46"/>
      <c r="N25" s="47">
        <f t="shared" si="4"/>
        <v>0</v>
      </c>
      <c r="O25" s="39" t="str">
        <f t="shared" si="5"/>
        <v/>
      </c>
      <c r="P25" s="48"/>
      <c r="Q25" s="49">
        <f t="shared" si="6"/>
        <v>0</v>
      </c>
      <c r="S25" s="4" t="str">
        <f t="shared" si="7"/>
        <v/>
      </c>
      <c r="T25" s="4" t="str">
        <f t="shared" si="8"/>
        <v/>
      </c>
      <c r="U25" s="4" t="str">
        <f t="shared" si="9"/>
        <v/>
      </c>
      <c r="V25" s="4" t="str">
        <f>IF(AND(A25="",B25="",C25="",D25=""),"ok",IF(AND(A25="2.2.1 Produktívne investície do akvakultúry",B25="1 - Produktívne investície do akvakultúry -  výstavba novej akvakultúrnej prevádzky",D25&lt;&gt;"",OR(C25={"013 Softvér";"014 Oceniteľné práva";"021 Stavby";"022 Samostatné hnuteľné veci a súbory hnuteľných vecí";"027 Pozemky";"518 Ostatné služby"})),"ok",IF(AND(A25="2.2.1 Produktívne investície do akvakultúry",B25="2 - Modernizácia existujúcich akvakultúrnych prevádzok",D25&lt;&gt;"",OR(C25={"013 Softvér";"014 Oceniteľné práva";"021 Stavby";"022 Samostatné hnuteľné veci a súbory hnuteľných vecí";"023 Dopravné prostriedky";"518 Ostatné služby"})),"ok",IF(AND(A25="2.2.1 Produktívne investície do akvakultúry",B25="3 - Zlepšenie zdravia a dobrých životných podmienok zvierat",D25&lt;&gt;"",OR(C25={"013 Softvér";"014 Oceniteľné práva";"021 Stavby";"022 Samostatné hnuteľné veci a súbory hnuteľných vecí";"518 Ostatné služby"})),"ok",IF(AND(A25="2.2.1 Produktívne investície do akvakultúry",B25="4 - Zvyšovanie kvality produktov alebo ich pridanej hodnoty",D25&lt;&gt;"",OR(C25={"013 Softvér";"014 Oceniteľné práva";"021 Stavby";"022 Samostatné hnuteľné veci a súbory hnuteľných vecí";"518 Ostatné služby"})),"ok",IF(AND(A25="2.2.1 Produktívne investície do akvakultúry",B25="5 - Obnova existujúcich produkčných zariadení",D25&lt;&gt;"",OR(C25={"021 Stavby";"022 Samostatné hnuteľné veci a súbory hnuteľných vecí";"518 Ostatné služby"})),"ok",IF(AND(A25="2.2.1 Produktívne investície do akvakultúry",B25="6 - Doplnkové činnosti",D25&lt;&gt;"",OR(C25={"013 Softvér";"014 Oceniteľné práva";"021 Stavby";"022 Samostatné hnuteľné veci a súbory hnuteľných vecí";"518 Ostatné služby"})),"ok",IF(AND(A25="2.3.1 Produktívne investície do akvakultúry",B25="1 - Znižovanie negatívneho vplyvu alebo zvyšovanie pozitívneho vplyvu na životné prostredie a zvyšovanie efektívnosti využívania zdrojov",D25&lt;&gt;"",OR(C25={"021 Stavby";"022 Samostatné hnuteľné veci a súbory hnuteľných vecí";"518 Ostatné služby"})),"ok",IF(AND(A25="2.3.1 Produktívne investície do akvakultúry",B25="2 - Recirkulačné systémy",D25&lt;&gt;"",OR(C25={"013 Softvér";"014 Oceniteľné práva";"021 Stavby";"022 Samostatné hnuteľné veci a súbory hnuteľných vecí";"027 Pozemky";"518 Ostatné služby"})),"ok",IF(AND(A25="5.1.1 Marketingové opatrenia",B25="1 - Získanie nových trhov a zlepšenie marketingových podmienok",D25&lt;&gt;"",OR(C25={"512 Cestovné náhrady";"518 Ostatné služby"})),"ok",IF(AND(A25="5.2.1 Spracovanie produktov rybolovu a akvakultúry",B25="1 - Úspora energie alebo znižovanie vplyvu na životné prostredie",D25&lt;&gt;"",OR(C25={"013 Softvér";"014 Oceniteľné práva";"021 Stavby";"022 Samostatné hnuteľné veci a súbory hnuteľných vecí";"518 Ostatné služby"})),"ok",IF(AND(A25="5.2.1 Spracovanie produktov rybolovu a akvakultúry",B25="2 - Zlepšenie bezpečnosti, hygieny, zdravia a pracovných podmienok",D25&lt;&gt;"",OR(C25={"013 Softvér";"014 Oceniteľné práva";"021 Stavby";"022 Samostatné hnuteľné veci a súbory hnuteľných vecí";"518 Ostatné služby"})),"ok",IF(AND(A25="5.2.1 Spracovanie produktov rybolovu a akvakultúry",B25="3 - Zavádzanie nových alebo zlepšených produktov, procesov alebo systémov riadenia a organizácie",D25&lt;&gt;"",OR(C25={"013 Softvér";"014 Oceniteľné práva";"021 Stavby";"022 Samostatné hnuteľné veci a súbory hnuteľných vecí";"023 Dopravné prostriedky";"518 Ostatné služby"})),"ok","chyba")))))))))))))</f>
        <v>ok</v>
      </c>
      <c r="W25" s="4">
        <f t="shared" si="10"/>
        <v>0</v>
      </c>
      <c r="Y25" s="10" t="s">
        <v>54</v>
      </c>
    </row>
    <row r="26" spans="1:25" s="2" customFormat="1" ht="24.95" customHeight="1" x14ac:dyDescent="0.2">
      <c r="A26" s="42"/>
      <c r="B26" s="43"/>
      <c r="C26" s="43"/>
      <c r="D26" s="44"/>
      <c r="E26" s="98"/>
      <c r="F26" s="99"/>
      <c r="G26" s="45"/>
      <c r="H26" s="46"/>
      <c r="I26" s="38">
        <f t="shared" si="3"/>
        <v>0</v>
      </c>
      <c r="J26" s="46"/>
      <c r="K26" s="46"/>
      <c r="L26" s="46"/>
      <c r="M26" s="46"/>
      <c r="N26" s="47">
        <f t="shared" si="4"/>
        <v>0</v>
      </c>
      <c r="O26" s="39" t="str">
        <f t="shared" si="5"/>
        <v/>
      </c>
      <c r="P26" s="48"/>
      <c r="Q26" s="49">
        <f t="shared" si="6"/>
        <v>0</v>
      </c>
      <c r="S26" s="4" t="str">
        <f t="shared" si="7"/>
        <v/>
      </c>
      <c r="T26" s="4" t="str">
        <f t="shared" si="8"/>
        <v/>
      </c>
      <c r="U26" s="4" t="str">
        <f t="shared" si="9"/>
        <v/>
      </c>
      <c r="V26" s="4" t="str">
        <f>IF(AND(A26="",B26="",C26="",D26=""),"ok",IF(AND(A26="2.2.1 Produktívne investície do akvakultúry",B26="1 - Produktívne investície do akvakultúry -  výstavba novej akvakultúrnej prevádzky",D26&lt;&gt;"",OR(C26={"013 Softvér";"014 Oceniteľné práva";"021 Stavby";"022 Samostatné hnuteľné veci a súbory hnuteľných vecí";"027 Pozemky";"518 Ostatné služby"})),"ok",IF(AND(A26="2.2.1 Produktívne investície do akvakultúry",B26="2 - Modernizácia existujúcich akvakultúrnych prevádzok",D26&lt;&gt;"",OR(C26={"013 Softvér";"014 Oceniteľné práva";"021 Stavby";"022 Samostatné hnuteľné veci a súbory hnuteľných vecí";"023 Dopravné prostriedky";"518 Ostatné služby"})),"ok",IF(AND(A26="2.2.1 Produktívne investície do akvakultúry",B26="3 - Zlepšenie zdravia a dobrých životných podmienok zvierat",D26&lt;&gt;"",OR(C26={"013 Softvér";"014 Oceniteľné práva";"021 Stavby";"022 Samostatné hnuteľné veci a súbory hnuteľných vecí";"518 Ostatné služby"})),"ok",IF(AND(A26="2.2.1 Produktívne investície do akvakultúry",B26="4 - Zvyšovanie kvality produktov alebo ich pridanej hodnoty",D26&lt;&gt;"",OR(C26={"013 Softvér";"014 Oceniteľné práva";"021 Stavby";"022 Samostatné hnuteľné veci a súbory hnuteľných vecí";"518 Ostatné služby"})),"ok",IF(AND(A26="2.2.1 Produktívne investície do akvakultúry",B26="5 - Obnova existujúcich produkčných zariadení",D26&lt;&gt;"",OR(C26={"021 Stavby";"022 Samostatné hnuteľné veci a súbory hnuteľných vecí";"518 Ostatné služby"})),"ok",IF(AND(A26="2.2.1 Produktívne investície do akvakultúry",B26="6 - Doplnkové činnosti",D26&lt;&gt;"",OR(C26={"013 Softvér";"014 Oceniteľné práva";"021 Stavby";"022 Samostatné hnuteľné veci a súbory hnuteľných vecí";"518 Ostatné služby"})),"ok",IF(AND(A26="2.3.1 Produktívne investície do akvakultúry",B26="1 - Znižovanie negatívneho vplyvu alebo zvyšovanie pozitívneho vplyvu na životné prostredie a zvyšovanie efektívnosti využívania zdrojov",D26&lt;&gt;"",OR(C26={"021 Stavby";"022 Samostatné hnuteľné veci a súbory hnuteľných vecí";"518 Ostatné služby"})),"ok",IF(AND(A26="2.3.1 Produktívne investície do akvakultúry",B26="2 - Recirkulačné systémy",D26&lt;&gt;"",OR(C26={"013 Softvér";"014 Oceniteľné práva";"021 Stavby";"022 Samostatné hnuteľné veci a súbory hnuteľných vecí";"027 Pozemky";"518 Ostatné služby"})),"ok",IF(AND(A26="5.1.1 Marketingové opatrenia",B26="1 - Získanie nových trhov a zlepšenie marketingových podmienok",D26&lt;&gt;"",OR(C26={"512 Cestovné náhrady";"518 Ostatné služby"})),"ok",IF(AND(A26="5.2.1 Spracovanie produktov rybolovu a akvakultúry",B26="1 - Úspora energie alebo znižovanie vplyvu na životné prostredie",D26&lt;&gt;"",OR(C26={"013 Softvér";"014 Oceniteľné práva";"021 Stavby";"022 Samostatné hnuteľné veci a súbory hnuteľných vecí";"518 Ostatné služby"})),"ok",IF(AND(A26="5.2.1 Spracovanie produktov rybolovu a akvakultúry",B26="2 - Zlepšenie bezpečnosti, hygieny, zdravia a pracovných podmienok",D26&lt;&gt;"",OR(C26={"013 Softvér";"014 Oceniteľné práva";"021 Stavby";"022 Samostatné hnuteľné veci a súbory hnuteľných vecí";"518 Ostatné služby"})),"ok",IF(AND(A26="5.2.1 Spracovanie produktov rybolovu a akvakultúry",B26="3 - Zavádzanie nových alebo zlepšených produktov, procesov alebo systémov riadenia a organizácie",D26&lt;&gt;"",OR(C26={"013 Softvér";"014 Oceniteľné práva";"021 Stavby";"022 Samostatné hnuteľné veci a súbory hnuteľných vecí";"023 Dopravné prostriedky";"518 Ostatné služby"})),"ok","chyba")))))))))))))</f>
        <v>ok</v>
      </c>
      <c r="W26" s="4">
        <f t="shared" si="10"/>
        <v>0</v>
      </c>
      <c r="Y26" s="9" t="s">
        <v>26</v>
      </c>
    </row>
    <row r="27" spans="1:25" s="2" customFormat="1" ht="24.95" customHeight="1" x14ac:dyDescent="0.2">
      <c r="A27" s="42"/>
      <c r="B27" s="43"/>
      <c r="C27" s="43"/>
      <c r="D27" s="44"/>
      <c r="E27" s="98"/>
      <c r="F27" s="99"/>
      <c r="G27" s="45"/>
      <c r="H27" s="46"/>
      <c r="I27" s="38">
        <f t="shared" si="3"/>
        <v>0</v>
      </c>
      <c r="J27" s="46"/>
      <c r="K27" s="46"/>
      <c r="L27" s="46"/>
      <c r="M27" s="46"/>
      <c r="N27" s="47">
        <f t="shared" si="4"/>
        <v>0</v>
      </c>
      <c r="O27" s="39" t="str">
        <f t="shared" si="5"/>
        <v/>
      </c>
      <c r="P27" s="48"/>
      <c r="Q27" s="49">
        <f t="shared" si="6"/>
        <v>0</v>
      </c>
      <c r="S27" s="4" t="str">
        <f t="shared" si="7"/>
        <v/>
      </c>
      <c r="T27" s="4" t="str">
        <f t="shared" si="8"/>
        <v/>
      </c>
      <c r="U27" s="4" t="str">
        <f t="shared" si="9"/>
        <v/>
      </c>
      <c r="V27" s="4" t="str">
        <f>IF(AND(A27="",B27="",C27="",D27=""),"ok",IF(AND(A27="2.2.1 Produktívne investície do akvakultúry",B27="1 - Produktívne investície do akvakultúry -  výstavba novej akvakultúrnej prevádzky",D27&lt;&gt;"",OR(C27={"013 Softvér";"014 Oceniteľné práva";"021 Stavby";"022 Samostatné hnuteľné veci a súbory hnuteľných vecí";"027 Pozemky";"518 Ostatné služby"})),"ok",IF(AND(A27="2.2.1 Produktívne investície do akvakultúry",B27="2 - Modernizácia existujúcich akvakultúrnych prevádzok",D27&lt;&gt;"",OR(C27={"013 Softvér";"014 Oceniteľné práva";"021 Stavby";"022 Samostatné hnuteľné veci a súbory hnuteľných vecí";"023 Dopravné prostriedky";"518 Ostatné služby"})),"ok",IF(AND(A27="2.2.1 Produktívne investície do akvakultúry",B27="3 - Zlepšenie zdravia a dobrých životných podmienok zvierat",D27&lt;&gt;"",OR(C27={"013 Softvér";"014 Oceniteľné práva";"021 Stavby";"022 Samostatné hnuteľné veci a súbory hnuteľných vecí";"518 Ostatné služby"})),"ok",IF(AND(A27="2.2.1 Produktívne investície do akvakultúry",B27="4 - Zvyšovanie kvality produktov alebo ich pridanej hodnoty",D27&lt;&gt;"",OR(C27={"013 Softvér";"014 Oceniteľné práva";"021 Stavby";"022 Samostatné hnuteľné veci a súbory hnuteľných vecí";"518 Ostatné služby"})),"ok",IF(AND(A27="2.2.1 Produktívne investície do akvakultúry",B27="5 - Obnova existujúcich produkčných zariadení",D27&lt;&gt;"",OR(C27={"021 Stavby";"022 Samostatné hnuteľné veci a súbory hnuteľných vecí";"518 Ostatné služby"})),"ok",IF(AND(A27="2.2.1 Produktívne investície do akvakultúry",B27="6 - Doplnkové činnosti",D27&lt;&gt;"",OR(C27={"013 Softvér";"014 Oceniteľné práva";"021 Stavby";"022 Samostatné hnuteľné veci a súbory hnuteľných vecí";"518 Ostatné služby"})),"ok",IF(AND(A27="2.3.1 Produktívne investície do akvakultúry",B27="1 - Znižovanie negatívneho vplyvu alebo zvyšovanie pozitívneho vplyvu na životné prostredie a zvyšovanie efektívnosti využívania zdrojov",D27&lt;&gt;"",OR(C27={"021 Stavby";"022 Samostatné hnuteľné veci a súbory hnuteľných vecí";"518 Ostatné služby"})),"ok",IF(AND(A27="2.3.1 Produktívne investície do akvakultúry",B27="2 - Recirkulačné systémy",D27&lt;&gt;"",OR(C27={"013 Softvér";"014 Oceniteľné práva";"021 Stavby";"022 Samostatné hnuteľné veci a súbory hnuteľných vecí";"027 Pozemky";"518 Ostatné služby"})),"ok",IF(AND(A27="5.1.1 Marketingové opatrenia",B27="1 - Získanie nových trhov a zlepšenie marketingových podmienok",D27&lt;&gt;"",OR(C27={"512 Cestovné náhrady";"518 Ostatné služby"})),"ok",IF(AND(A27="5.2.1 Spracovanie produktov rybolovu a akvakultúry",B27="1 - Úspora energie alebo znižovanie vplyvu na životné prostredie",D27&lt;&gt;"",OR(C27={"013 Softvér";"014 Oceniteľné práva";"021 Stavby";"022 Samostatné hnuteľné veci a súbory hnuteľných vecí";"518 Ostatné služby"})),"ok",IF(AND(A27="5.2.1 Spracovanie produktov rybolovu a akvakultúry",B27="2 - Zlepšenie bezpečnosti, hygieny, zdravia a pracovných podmienok",D27&lt;&gt;"",OR(C27={"013 Softvér";"014 Oceniteľné práva";"021 Stavby";"022 Samostatné hnuteľné veci a súbory hnuteľných vecí";"518 Ostatné služby"})),"ok",IF(AND(A27="5.2.1 Spracovanie produktov rybolovu a akvakultúry",B27="3 - Zavádzanie nových alebo zlepšených produktov, procesov alebo systémov riadenia a organizácie",D27&lt;&gt;"",OR(C27={"013 Softvér";"014 Oceniteľné práva";"021 Stavby";"022 Samostatné hnuteľné veci a súbory hnuteľných vecí";"023 Dopravné prostriedky";"518 Ostatné služby"})),"ok","chyba")))))))))))))</f>
        <v>ok</v>
      </c>
      <c r="W27" s="4">
        <f t="shared" si="10"/>
        <v>0</v>
      </c>
      <c r="Y27" s="9" t="s">
        <v>53</v>
      </c>
    </row>
    <row r="28" spans="1:25" s="2" customFormat="1" ht="24.95" customHeight="1" x14ac:dyDescent="0.2">
      <c r="A28" s="42"/>
      <c r="B28" s="43"/>
      <c r="C28" s="43"/>
      <c r="D28" s="44"/>
      <c r="E28" s="98"/>
      <c r="F28" s="99"/>
      <c r="G28" s="45"/>
      <c r="H28" s="46"/>
      <c r="I28" s="38">
        <f t="shared" si="3"/>
        <v>0</v>
      </c>
      <c r="J28" s="46"/>
      <c r="K28" s="46"/>
      <c r="L28" s="46"/>
      <c r="M28" s="46"/>
      <c r="N28" s="47">
        <f t="shared" si="4"/>
        <v>0</v>
      </c>
      <c r="O28" s="39" t="str">
        <f t="shared" si="5"/>
        <v/>
      </c>
      <c r="P28" s="48"/>
      <c r="Q28" s="49">
        <f t="shared" si="6"/>
        <v>0</v>
      </c>
      <c r="S28" s="4" t="str">
        <f t="shared" si="7"/>
        <v/>
      </c>
      <c r="T28" s="4" t="str">
        <f t="shared" si="8"/>
        <v/>
      </c>
      <c r="U28" s="4" t="str">
        <f t="shared" si="9"/>
        <v/>
      </c>
      <c r="V28" s="4" t="str">
        <f>IF(AND(A28="",B28="",C28="",D28=""),"ok",IF(AND(A28="2.2.1 Produktívne investície do akvakultúry",B28="1 - Produktívne investície do akvakultúry -  výstavba novej akvakultúrnej prevádzky",D28&lt;&gt;"",OR(C28={"013 Softvér";"014 Oceniteľné práva";"021 Stavby";"022 Samostatné hnuteľné veci a súbory hnuteľných vecí";"027 Pozemky";"518 Ostatné služby"})),"ok",IF(AND(A28="2.2.1 Produktívne investície do akvakultúry",B28="2 - Modernizácia existujúcich akvakultúrnych prevádzok",D28&lt;&gt;"",OR(C28={"013 Softvér";"014 Oceniteľné práva";"021 Stavby";"022 Samostatné hnuteľné veci a súbory hnuteľných vecí";"023 Dopravné prostriedky";"518 Ostatné služby"})),"ok",IF(AND(A28="2.2.1 Produktívne investície do akvakultúry",B28="3 - Zlepšenie zdravia a dobrých životných podmienok zvierat",D28&lt;&gt;"",OR(C28={"013 Softvér";"014 Oceniteľné práva";"021 Stavby";"022 Samostatné hnuteľné veci a súbory hnuteľných vecí";"518 Ostatné služby"})),"ok",IF(AND(A28="2.2.1 Produktívne investície do akvakultúry",B28="4 - Zvyšovanie kvality produktov alebo ich pridanej hodnoty",D28&lt;&gt;"",OR(C28={"013 Softvér";"014 Oceniteľné práva";"021 Stavby";"022 Samostatné hnuteľné veci a súbory hnuteľných vecí";"518 Ostatné služby"})),"ok",IF(AND(A28="2.2.1 Produktívne investície do akvakultúry",B28="5 - Obnova existujúcich produkčných zariadení",D28&lt;&gt;"",OR(C28={"021 Stavby";"022 Samostatné hnuteľné veci a súbory hnuteľných vecí";"518 Ostatné služby"})),"ok",IF(AND(A28="2.2.1 Produktívne investície do akvakultúry",B28="6 - Doplnkové činnosti",D28&lt;&gt;"",OR(C28={"013 Softvér";"014 Oceniteľné práva";"021 Stavby";"022 Samostatné hnuteľné veci a súbory hnuteľných vecí";"518 Ostatné služby"})),"ok",IF(AND(A28="2.3.1 Produktívne investície do akvakultúry",B28="1 - Znižovanie negatívneho vplyvu alebo zvyšovanie pozitívneho vplyvu na životné prostredie a zvyšovanie efektívnosti využívania zdrojov",D28&lt;&gt;"",OR(C28={"021 Stavby";"022 Samostatné hnuteľné veci a súbory hnuteľných vecí";"518 Ostatné služby"})),"ok",IF(AND(A28="2.3.1 Produktívne investície do akvakultúry",B28="2 - Recirkulačné systémy",D28&lt;&gt;"",OR(C28={"013 Softvér";"014 Oceniteľné práva";"021 Stavby";"022 Samostatné hnuteľné veci a súbory hnuteľných vecí";"027 Pozemky";"518 Ostatné služby"})),"ok",IF(AND(A28="5.1.1 Marketingové opatrenia",B28="1 - Získanie nových trhov a zlepšenie marketingových podmienok",D28&lt;&gt;"",OR(C28={"512 Cestovné náhrady";"518 Ostatné služby"})),"ok",IF(AND(A28="5.2.1 Spracovanie produktov rybolovu a akvakultúry",B28="1 - Úspora energie alebo znižovanie vplyvu na životné prostredie",D28&lt;&gt;"",OR(C28={"013 Softvér";"014 Oceniteľné práva";"021 Stavby";"022 Samostatné hnuteľné veci a súbory hnuteľných vecí";"518 Ostatné služby"})),"ok",IF(AND(A28="5.2.1 Spracovanie produktov rybolovu a akvakultúry",B28="2 - Zlepšenie bezpečnosti, hygieny, zdravia a pracovných podmienok",D28&lt;&gt;"",OR(C28={"013 Softvér";"014 Oceniteľné práva";"021 Stavby";"022 Samostatné hnuteľné veci a súbory hnuteľných vecí";"518 Ostatné služby"})),"ok",IF(AND(A28="5.2.1 Spracovanie produktov rybolovu a akvakultúry",B28="3 - Zavádzanie nových alebo zlepšených produktov, procesov alebo systémov riadenia a organizácie",D28&lt;&gt;"",OR(C28={"013 Softvér";"014 Oceniteľné práva";"021 Stavby";"022 Samostatné hnuteľné veci a súbory hnuteľných vecí";"023 Dopravné prostriedky";"518 Ostatné služby"})),"ok","chyba")))))))))))))</f>
        <v>ok</v>
      </c>
      <c r="W28" s="4">
        <f t="shared" si="10"/>
        <v>0</v>
      </c>
      <c r="Y28" s="11" t="s">
        <v>28</v>
      </c>
    </row>
    <row r="29" spans="1:25" s="2" customFormat="1" ht="24.95" customHeight="1" x14ac:dyDescent="0.2">
      <c r="A29" s="42"/>
      <c r="B29" s="43"/>
      <c r="C29" s="43"/>
      <c r="D29" s="44"/>
      <c r="E29" s="98"/>
      <c r="F29" s="99"/>
      <c r="G29" s="45"/>
      <c r="H29" s="46"/>
      <c r="I29" s="38">
        <f t="shared" si="3"/>
        <v>0</v>
      </c>
      <c r="J29" s="46"/>
      <c r="K29" s="46"/>
      <c r="L29" s="46"/>
      <c r="M29" s="46"/>
      <c r="N29" s="47">
        <f t="shared" si="4"/>
        <v>0</v>
      </c>
      <c r="O29" s="39" t="str">
        <f t="shared" si="5"/>
        <v/>
      </c>
      <c r="P29" s="48"/>
      <c r="Q29" s="49">
        <f t="shared" si="6"/>
        <v>0</v>
      </c>
      <c r="S29" s="4" t="str">
        <f t="shared" si="7"/>
        <v/>
      </c>
      <c r="T29" s="4" t="str">
        <f t="shared" si="8"/>
        <v/>
      </c>
      <c r="U29" s="4" t="str">
        <f t="shared" si="9"/>
        <v/>
      </c>
      <c r="V29" s="4" t="str">
        <f>IF(AND(A29="",B29="",C29="",D29=""),"ok",IF(AND(A29="2.2.1 Produktívne investície do akvakultúry",B29="1 - Produktívne investície do akvakultúry -  výstavba novej akvakultúrnej prevádzky",D29&lt;&gt;"",OR(C29={"013 Softvér";"014 Oceniteľné práva";"021 Stavby";"022 Samostatné hnuteľné veci a súbory hnuteľných vecí";"027 Pozemky";"518 Ostatné služby"})),"ok",IF(AND(A29="2.2.1 Produktívne investície do akvakultúry",B29="2 - Modernizácia existujúcich akvakultúrnych prevádzok",D29&lt;&gt;"",OR(C29={"013 Softvér";"014 Oceniteľné práva";"021 Stavby";"022 Samostatné hnuteľné veci a súbory hnuteľných vecí";"023 Dopravné prostriedky";"518 Ostatné služby"})),"ok",IF(AND(A29="2.2.1 Produktívne investície do akvakultúry",B29="3 - Zlepšenie zdravia a dobrých životných podmienok zvierat",D29&lt;&gt;"",OR(C29={"013 Softvér";"014 Oceniteľné práva";"021 Stavby";"022 Samostatné hnuteľné veci a súbory hnuteľných vecí";"518 Ostatné služby"})),"ok",IF(AND(A29="2.2.1 Produktívne investície do akvakultúry",B29="4 - Zvyšovanie kvality produktov alebo ich pridanej hodnoty",D29&lt;&gt;"",OR(C29={"013 Softvér";"014 Oceniteľné práva";"021 Stavby";"022 Samostatné hnuteľné veci a súbory hnuteľných vecí";"518 Ostatné služby"})),"ok",IF(AND(A29="2.2.1 Produktívne investície do akvakultúry",B29="5 - Obnova existujúcich produkčných zariadení",D29&lt;&gt;"",OR(C29={"021 Stavby";"022 Samostatné hnuteľné veci a súbory hnuteľných vecí";"518 Ostatné služby"})),"ok",IF(AND(A29="2.2.1 Produktívne investície do akvakultúry",B29="6 - Doplnkové činnosti",D29&lt;&gt;"",OR(C29={"013 Softvér";"014 Oceniteľné práva";"021 Stavby";"022 Samostatné hnuteľné veci a súbory hnuteľných vecí";"518 Ostatné služby"})),"ok",IF(AND(A29="2.3.1 Produktívne investície do akvakultúry",B29="1 - Znižovanie negatívneho vplyvu alebo zvyšovanie pozitívneho vplyvu na životné prostredie a zvyšovanie efektívnosti využívania zdrojov",D29&lt;&gt;"",OR(C29={"021 Stavby";"022 Samostatné hnuteľné veci a súbory hnuteľných vecí";"518 Ostatné služby"})),"ok",IF(AND(A29="2.3.1 Produktívne investície do akvakultúry",B29="2 - Recirkulačné systémy",D29&lt;&gt;"",OR(C29={"013 Softvér";"014 Oceniteľné práva";"021 Stavby";"022 Samostatné hnuteľné veci a súbory hnuteľných vecí";"027 Pozemky";"518 Ostatné služby"})),"ok",IF(AND(A29="5.1.1 Marketingové opatrenia",B29="1 - Získanie nových trhov a zlepšenie marketingových podmienok",D29&lt;&gt;"",OR(C29={"512 Cestovné náhrady";"518 Ostatné služby"})),"ok",IF(AND(A29="5.2.1 Spracovanie produktov rybolovu a akvakultúry",B29="1 - Úspora energie alebo znižovanie vplyvu na životné prostredie",D29&lt;&gt;"",OR(C29={"013 Softvér";"014 Oceniteľné práva";"021 Stavby";"022 Samostatné hnuteľné veci a súbory hnuteľných vecí";"518 Ostatné služby"})),"ok",IF(AND(A29="5.2.1 Spracovanie produktov rybolovu a akvakultúry",B29="2 - Zlepšenie bezpečnosti, hygieny, zdravia a pracovných podmienok",D29&lt;&gt;"",OR(C29={"013 Softvér";"014 Oceniteľné práva";"021 Stavby";"022 Samostatné hnuteľné veci a súbory hnuteľných vecí";"518 Ostatné služby"})),"ok",IF(AND(A29="5.2.1 Spracovanie produktov rybolovu a akvakultúry",B29="3 - Zavádzanie nových alebo zlepšených produktov, procesov alebo systémov riadenia a organizácie",D29&lt;&gt;"",OR(C29={"013 Softvér";"014 Oceniteľné práva";"021 Stavby";"022 Samostatné hnuteľné veci a súbory hnuteľných vecí";"023 Dopravné prostriedky";"518 Ostatné služby"})),"ok","chyba")))))))))))))</f>
        <v>ok</v>
      </c>
      <c r="W29" s="4">
        <f t="shared" si="10"/>
        <v>0</v>
      </c>
      <c r="Y29" s="7"/>
    </row>
    <row r="30" spans="1:25" s="2" customFormat="1" ht="24.95" customHeight="1" x14ac:dyDescent="0.2">
      <c r="A30" s="42"/>
      <c r="B30" s="43"/>
      <c r="C30" s="43"/>
      <c r="D30" s="44"/>
      <c r="E30" s="98"/>
      <c r="F30" s="99"/>
      <c r="G30" s="45"/>
      <c r="H30" s="46"/>
      <c r="I30" s="38">
        <f t="shared" si="3"/>
        <v>0</v>
      </c>
      <c r="J30" s="46"/>
      <c r="K30" s="46"/>
      <c r="L30" s="46"/>
      <c r="M30" s="46"/>
      <c r="N30" s="47">
        <f t="shared" si="4"/>
        <v>0</v>
      </c>
      <c r="O30" s="39" t="str">
        <f t="shared" si="5"/>
        <v/>
      </c>
      <c r="P30" s="48"/>
      <c r="Q30" s="49">
        <f t="shared" si="6"/>
        <v>0</v>
      </c>
      <c r="S30" s="4" t="str">
        <f t="shared" si="7"/>
        <v/>
      </c>
      <c r="T30" s="4" t="str">
        <f t="shared" si="8"/>
        <v/>
      </c>
      <c r="U30" s="4" t="str">
        <f t="shared" si="9"/>
        <v/>
      </c>
      <c r="V30" s="4" t="str">
        <f>IF(AND(A30="",B30="",C30="",D30=""),"ok",IF(AND(A30="2.2.1 Produktívne investície do akvakultúry",B30="1 - Produktívne investície do akvakultúry -  výstavba novej akvakultúrnej prevádzky",D30&lt;&gt;"",OR(C30={"013 Softvér";"014 Oceniteľné práva";"021 Stavby";"022 Samostatné hnuteľné veci a súbory hnuteľných vecí";"027 Pozemky";"518 Ostatné služby"})),"ok",IF(AND(A30="2.2.1 Produktívne investície do akvakultúry",B30="2 - Modernizácia existujúcich akvakultúrnych prevádzok",D30&lt;&gt;"",OR(C30={"013 Softvér";"014 Oceniteľné práva";"021 Stavby";"022 Samostatné hnuteľné veci a súbory hnuteľných vecí";"023 Dopravné prostriedky";"518 Ostatné služby"})),"ok",IF(AND(A30="2.2.1 Produktívne investície do akvakultúry",B30="3 - Zlepšenie zdravia a dobrých životných podmienok zvierat",D30&lt;&gt;"",OR(C30={"013 Softvér";"014 Oceniteľné práva";"021 Stavby";"022 Samostatné hnuteľné veci a súbory hnuteľných vecí";"518 Ostatné služby"})),"ok",IF(AND(A30="2.2.1 Produktívne investície do akvakultúry",B30="4 - Zvyšovanie kvality produktov alebo ich pridanej hodnoty",D30&lt;&gt;"",OR(C30={"013 Softvér";"014 Oceniteľné práva";"021 Stavby";"022 Samostatné hnuteľné veci a súbory hnuteľných vecí";"518 Ostatné služby"})),"ok",IF(AND(A30="2.2.1 Produktívne investície do akvakultúry",B30="5 - Obnova existujúcich produkčných zariadení",D30&lt;&gt;"",OR(C30={"021 Stavby";"022 Samostatné hnuteľné veci a súbory hnuteľných vecí";"518 Ostatné služby"})),"ok",IF(AND(A30="2.2.1 Produktívne investície do akvakultúry",B30="6 - Doplnkové činnosti",D30&lt;&gt;"",OR(C30={"013 Softvér";"014 Oceniteľné práva";"021 Stavby";"022 Samostatné hnuteľné veci a súbory hnuteľných vecí";"518 Ostatné služby"})),"ok",IF(AND(A30="2.3.1 Produktívne investície do akvakultúry",B30="1 - Znižovanie negatívneho vplyvu alebo zvyšovanie pozitívneho vplyvu na životné prostredie a zvyšovanie efektívnosti využívania zdrojov",D30&lt;&gt;"",OR(C30={"021 Stavby";"022 Samostatné hnuteľné veci a súbory hnuteľných vecí";"518 Ostatné služby"})),"ok",IF(AND(A30="2.3.1 Produktívne investície do akvakultúry",B30="2 - Recirkulačné systémy",D30&lt;&gt;"",OR(C30={"013 Softvér";"014 Oceniteľné práva";"021 Stavby";"022 Samostatné hnuteľné veci a súbory hnuteľných vecí";"027 Pozemky";"518 Ostatné služby"})),"ok",IF(AND(A30="5.1.1 Marketingové opatrenia",B30="1 - Získanie nových trhov a zlepšenie marketingových podmienok",D30&lt;&gt;"",OR(C30={"512 Cestovné náhrady";"518 Ostatné služby"})),"ok",IF(AND(A30="5.2.1 Spracovanie produktov rybolovu a akvakultúry",B30="1 - Úspora energie alebo znižovanie vplyvu na životné prostredie",D30&lt;&gt;"",OR(C30={"013 Softvér";"014 Oceniteľné práva";"021 Stavby";"022 Samostatné hnuteľné veci a súbory hnuteľných vecí";"518 Ostatné služby"})),"ok",IF(AND(A30="5.2.1 Spracovanie produktov rybolovu a akvakultúry",B30="2 - Zlepšenie bezpečnosti, hygieny, zdravia a pracovných podmienok",D30&lt;&gt;"",OR(C30={"013 Softvér";"014 Oceniteľné práva";"021 Stavby";"022 Samostatné hnuteľné veci a súbory hnuteľných vecí";"518 Ostatné služby"})),"ok",IF(AND(A30="5.2.1 Spracovanie produktov rybolovu a akvakultúry",B30="3 - Zavádzanie nových alebo zlepšených produktov, procesov alebo systémov riadenia a organizácie",D30&lt;&gt;"",OR(C30={"013 Softvér";"014 Oceniteľné práva";"021 Stavby";"022 Samostatné hnuteľné veci a súbory hnuteľných vecí";"023 Dopravné prostriedky";"518 Ostatné služby"})),"ok","chyba")))))))))))))</f>
        <v>ok</v>
      </c>
      <c r="W30" s="4">
        <f t="shared" si="10"/>
        <v>0</v>
      </c>
      <c r="Y30" s="9" t="s">
        <v>24</v>
      </c>
    </row>
    <row r="31" spans="1:25" s="2" customFormat="1" ht="24.95" customHeight="1" x14ac:dyDescent="0.2">
      <c r="A31" s="42"/>
      <c r="B31" s="43"/>
      <c r="C31" s="43"/>
      <c r="D31" s="44"/>
      <c r="E31" s="98"/>
      <c r="F31" s="99"/>
      <c r="G31" s="45"/>
      <c r="H31" s="46"/>
      <c r="I31" s="38">
        <f t="shared" si="3"/>
        <v>0</v>
      </c>
      <c r="J31" s="46"/>
      <c r="K31" s="46"/>
      <c r="L31" s="46"/>
      <c r="M31" s="46"/>
      <c r="N31" s="47">
        <f t="shared" si="4"/>
        <v>0</v>
      </c>
      <c r="O31" s="39" t="str">
        <f t="shared" si="5"/>
        <v/>
      </c>
      <c r="P31" s="48"/>
      <c r="Q31" s="49">
        <f t="shared" si="6"/>
        <v>0</v>
      </c>
      <c r="S31" s="4" t="str">
        <f t="shared" si="7"/>
        <v/>
      </c>
      <c r="T31" s="4" t="str">
        <f t="shared" si="8"/>
        <v/>
      </c>
      <c r="U31" s="4" t="str">
        <f t="shared" si="9"/>
        <v/>
      </c>
      <c r="V31" s="4" t="str">
        <f>IF(AND(A31="",B31="",C31="",D31=""),"ok",IF(AND(A31="2.2.1 Produktívne investície do akvakultúry",B31="1 - Produktívne investície do akvakultúry -  výstavba novej akvakultúrnej prevádzky",D31&lt;&gt;"",OR(C31={"013 Softvér";"014 Oceniteľné práva";"021 Stavby";"022 Samostatné hnuteľné veci a súbory hnuteľných vecí";"027 Pozemky";"518 Ostatné služby"})),"ok",IF(AND(A31="2.2.1 Produktívne investície do akvakultúry",B31="2 - Modernizácia existujúcich akvakultúrnych prevádzok",D31&lt;&gt;"",OR(C31={"013 Softvér";"014 Oceniteľné práva";"021 Stavby";"022 Samostatné hnuteľné veci a súbory hnuteľných vecí";"023 Dopravné prostriedky";"518 Ostatné služby"})),"ok",IF(AND(A31="2.2.1 Produktívne investície do akvakultúry",B31="3 - Zlepšenie zdravia a dobrých životných podmienok zvierat",D31&lt;&gt;"",OR(C31={"013 Softvér";"014 Oceniteľné práva";"021 Stavby";"022 Samostatné hnuteľné veci a súbory hnuteľných vecí";"518 Ostatné služby"})),"ok",IF(AND(A31="2.2.1 Produktívne investície do akvakultúry",B31="4 - Zvyšovanie kvality produktov alebo ich pridanej hodnoty",D31&lt;&gt;"",OR(C31={"013 Softvér";"014 Oceniteľné práva";"021 Stavby";"022 Samostatné hnuteľné veci a súbory hnuteľných vecí";"518 Ostatné služby"})),"ok",IF(AND(A31="2.2.1 Produktívne investície do akvakultúry",B31="5 - Obnova existujúcich produkčných zariadení",D31&lt;&gt;"",OR(C31={"021 Stavby";"022 Samostatné hnuteľné veci a súbory hnuteľných vecí";"518 Ostatné služby"})),"ok",IF(AND(A31="2.2.1 Produktívne investície do akvakultúry",B31="6 - Doplnkové činnosti",D31&lt;&gt;"",OR(C31={"013 Softvér";"014 Oceniteľné práva";"021 Stavby";"022 Samostatné hnuteľné veci a súbory hnuteľných vecí";"518 Ostatné služby"})),"ok",IF(AND(A31="2.3.1 Produktívne investície do akvakultúry",B31="1 - Znižovanie negatívneho vplyvu alebo zvyšovanie pozitívneho vplyvu na životné prostredie a zvyšovanie efektívnosti využívania zdrojov",D31&lt;&gt;"",OR(C31={"021 Stavby";"022 Samostatné hnuteľné veci a súbory hnuteľných vecí";"518 Ostatné služby"})),"ok",IF(AND(A31="2.3.1 Produktívne investície do akvakultúry",B31="2 - Recirkulačné systémy",D31&lt;&gt;"",OR(C31={"013 Softvér";"014 Oceniteľné práva";"021 Stavby";"022 Samostatné hnuteľné veci a súbory hnuteľných vecí";"027 Pozemky";"518 Ostatné služby"})),"ok",IF(AND(A31="5.1.1 Marketingové opatrenia",B31="1 - Získanie nových trhov a zlepšenie marketingových podmienok",D31&lt;&gt;"",OR(C31={"512 Cestovné náhrady";"518 Ostatné služby"})),"ok",IF(AND(A31="5.2.1 Spracovanie produktov rybolovu a akvakultúry",B31="1 - Úspora energie alebo znižovanie vplyvu na životné prostredie",D31&lt;&gt;"",OR(C31={"013 Softvér";"014 Oceniteľné práva";"021 Stavby";"022 Samostatné hnuteľné veci a súbory hnuteľných vecí";"518 Ostatné služby"})),"ok",IF(AND(A31="5.2.1 Spracovanie produktov rybolovu a akvakultúry",B31="2 - Zlepšenie bezpečnosti, hygieny, zdravia a pracovných podmienok",D31&lt;&gt;"",OR(C31={"013 Softvér";"014 Oceniteľné práva";"021 Stavby";"022 Samostatné hnuteľné veci a súbory hnuteľných vecí";"518 Ostatné služby"})),"ok",IF(AND(A31="5.2.1 Spracovanie produktov rybolovu a akvakultúry",B31="3 - Zavádzanie nových alebo zlepšených produktov, procesov alebo systémov riadenia a organizácie",D31&lt;&gt;"",OR(C31={"013 Softvér";"014 Oceniteľné práva";"021 Stavby";"022 Samostatné hnuteľné veci a súbory hnuteľných vecí";"023 Dopravné prostriedky";"518 Ostatné služby"})),"ok","chyba")))))))))))))</f>
        <v>ok</v>
      </c>
      <c r="W31" s="4">
        <f t="shared" si="10"/>
        <v>0</v>
      </c>
      <c r="Y31" s="9" t="s">
        <v>25</v>
      </c>
    </row>
    <row r="32" spans="1:25" ht="24.95" customHeight="1" x14ac:dyDescent="0.2">
      <c r="A32" s="42"/>
      <c r="B32" s="43"/>
      <c r="C32" s="43"/>
      <c r="D32" s="44"/>
      <c r="E32" s="98"/>
      <c r="F32" s="99"/>
      <c r="G32" s="45"/>
      <c r="H32" s="46"/>
      <c r="I32" s="38">
        <f t="shared" si="3"/>
        <v>0</v>
      </c>
      <c r="J32" s="46"/>
      <c r="K32" s="46"/>
      <c r="L32" s="46"/>
      <c r="M32" s="46"/>
      <c r="N32" s="47">
        <f t="shared" si="4"/>
        <v>0</v>
      </c>
      <c r="O32" s="39" t="str">
        <f t="shared" si="5"/>
        <v/>
      </c>
      <c r="P32" s="48"/>
      <c r="Q32" s="49">
        <f t="shared" si="6"/>
        <v>0</v>
      </c>
      <c r="S32" s="4" t="str">
        <f t="shared" si="7"/>
        <v/>
      </c>
      <c r="T32" s="4" t="str">
        <f t="shared" si="8"/>
        <v/>
      </c>
      <c r="U32" s="4" t="str">
        <f t="shared" si="9"/>
        <v/>
      </c>
      <c r="V32" s="4" t="str">
        <f>IF(AND(A32="",B32="",C32="",D32=""),"ok",IF(AND(A32="2.2.1 Produktívne investície do akvakultúry",B32="1 - Produktívne investície do akvakultúry -  výstavba novej akvakultúrnej prevádzky",D32&lt;&gt;"",OR(C32={"013 Softvér";"014 Oceniteľné práva";"021 Stavby";"022 Samostatné hnuteľné veci a súbory hnuteľných vecí";"027 Pozemky";"518 Ostatné služby"})),"ok",IF(AND(A32="2.2.1 Produktívne investície do akvakultúry",B32="2 - Modernizácia existujúcich akvakultúrnych prevádzok",D32&lt;&gt;"",OR(C32={"013 Softvér";"014 Oceniteľné práva";"021 Stavby";"022 Samostatné hnuteľné veci a súbory hnuteľných vecí";"023 Dopravné prostriedky";"518 Ostatné služby"})),"ok",IF(AND(A32="2.2.1 Produktívne investície do akvakultúry",B32="3 - Zlepšenie zdravia a dobrých životných podmienok zvierat",D32&lt;&gt;"",OR(C32={"013 Softvér";"014 Oceniteľné práva";"021 Stavby";"022 Samostatné hnuteľné veci a súbory hnuteľných vecí";"518 Ostatné služby"})),"ok",IF(AND(A32="2.2.1 Produktívne investície do akvakultúry",B32="4 - Zvyšovanie kvality produktov alebo ich pridanej hodnoty",D32&lt;&gt;"",OR(C32={"013 Softvér";"014 Oceniteľné práva";"021 Stavby";"022 Samostatné hnuteľné veci a súbory hnuteľných vecí";"518 Ostatné služby"})),"ok",IF(AND(A32="2.2.1 Produktívne investície do akvakultúry",B32="5 - Obnova existujúcich produkčných zariadení",D32&lt;&gt;"",OR(C32={"021 Stavby";"022 Samostatné hnuteľné veci a súbory hnuteľných vecí";"518 Ostatné služby"})),"ok",IF(AND(A32="2.2.1 Produktívne investície do akvakultúry",B32="6 - Doplnkové činnosti",D32&lt;&gt;"",OR(C32={"013 Softvér";"014 Oceniteľné práva";"021 Stavby";"022 Samostatné hnuteľné veci a súbory hnuteľných vecí";"518 Ostatné služby"})),"ok",IF(AND(A32="2.3.1 Produktívne investície do akvakultúry",B32="1 - Znižovanie negatívneho vplyvu alebo zvyšovanie pozitívneho vplyvu na životné prostredie a zvyšovanie efektívnosti využívania zdrojov",D32&lt;&gt;"",OR(C32={"021 Stavby";"022 Samostatné hnuteľné veci a súbory hnuteľných vecí";"518 Ostatné služby"})),"ok",IF(AND(A32="2.3.1 Produktívne investície do akvakultúry",B32="2 - Recirkulačné systémy",D32&lt;&gt;"",OR(C32={"013 Softvér";"014 Oceniteľné práva";"021 Stavby";"022 Samostatné hnuteľné veci a súbory hnuteľných vecí";"027 Pozemky";"518 Ostatné služby"})),"ok",IF(AND(A32="5.1.1 Marketingové opatrenia",B32="1 - Získanie nových trhov a zlepšenie marketingových podmienok",D32&lt;&gt;"",OR(C32={"512 Cestovné náhrady";"518 Ostatné služby"})),"ok",IF(AND(A32="5.2.1 Spracovanie produktov rybolovu a akvakultúry",B32="1 - Úspora energie alebo znižovanie vplyvu na životné prostredie",D32&lt;&gt;"",OR(C32={"013 Softvér";"014 Oceniteľné práva";"021 Stavby";"022 Samostatné hnuteľné veci a súbory hnuteľných vecí";"518 Ostatné služby"})),"ok",IF(AND(A32="5.2.1 Spracovanie produktov rybolovu a akvakultúry",B32="2 - Zlepšenie bezpečnosti, hygieny, zdravia a pracovných podmienok",D32&lt;&gt;"",OR(C32={"013 Softvér";"014 Oceniteľné práva";"021 Stavby";"022 Samostatné hnuteľné veci a súbory hnuteľných vecí";"518 Ostatné služby"})),"ok",IF(AND(A32="5.2.1 Spracovanie produktov rybolovu a akvakultúry",B32="3 - Zavádzanie nových alebo zlepšených produktov, procesov alebo systémov riadenia a organizácie",D32&lt;&gt;"",OR(C32={"013 Softvér";"014 Oceniteľné práva";"021 Stavby";"022 Samostatné hnuteľné veci a súbory hnuteľných vecí";"023 Dopravné prostriedky";"518 Ostatné služby"})),"ok","chyba")))))))))))))</f>
        <v>ok</v>
      </c>
      <c r="W32" s="4">
        <f t="shared" si="10"/>
        <v>0</v>
      </c>
      <c r="Y32" s="10" t="s">
        <v>54</v>
      </c>
    </row>
    <row r="33" spans="1:25" ht="24.95" customHeight="1" x14ac:dyDescent="0.2">
      <c r="A33" s="42"/>
      <c r="B33" s="43"/>
      <c r="C33" s="43"/>
      <c r="D33" s="44"/>
      <c r="E33" s="98"/>
      <c r="F33" s="99"/>
      <c r="G33" s="45"/>
      <c r="H33" s="46"/>
      <c r="I33" s="38">
        <f t="shared" si="3"/>
        <v>0</v>
      </c>
      <c r="J33" s="46"/>
      <c r="K33" s="46"/>
      <c r="L33" s="46"/>
      <c r="M33" s="46"/>
      <c r="N33" s="47">
        <f t="shared" si="4"/>
        <v>0</v>
      </c>
      <c r="O33" s="39" t="str">
        <f t="shared" si="5"/>
        <v/>
      </c>
      <c r="P33" s="48"/>
      <c r="Q33" s="49">
        <f t="shared" si="6"/>
        <v>0</v>
      </c>
      <c r="S33" s="4" t="str">
        <f t="shared" si="7"/>
        <v/>
      </c>
      <c r="T33" s="4" t="str">
        <f t="shared" si="8"/>
        <v/>
      </c>
      <c r="U33" s="4" t="str">
        <f t="shared" si="9"/>
        <v/>
      </c>
      <c r="V33" s="4" t="str">
        <f>IF(AND(A33="",B33="",C33="",D33=""),"ok",IF(AND(A33="2.2.1 Produktívne investície do akvakultúry",B33="1 - Produktívne investície do akvakultúry -  výstavba novej akvakultúrnej prevádzky",D33&lt;&gt;"",OR(C33={"013 Softvér";"014 Oceniteľné práva";"021 Stavby";"022 Samostatné hnuteľné veci a súbory hnuteľných vecí";"027 Pozemky";"518 Ostatné služby"})),"ok",IF(AND(A33="2.2.1 Produktívne investície do akvakultúry",B33="2 - Modernizácia existujúcich akvakultúrnych prevádzok",D33&lt;&gt;"",OR(C33={"013 Softvér";"014 Oceniteľné práva";"021 Stavby";"022 Samostatné hnuteľné veci a súbory hnuteľných vecí";"023 Dopravné prostriedky";"518 Ostatné služby"})),"ok",IF(AND(A33="2.2.1 Produktívne investície do akvakultúry",B33="3 - Zlepšenie zdravia a dobrých životných podmienok zvierat",D33&lt;&gt;"",OR(C33={"013 Softvér";"014 Oceniteľné práva";"021 Stavby";"022 Samostatné hnuteľné veci a súbory hnuteľných vecí";"518 Ostatné služby"})),"ok",IF(AND(A33="2.2.1 Produktívne investície do akvakultúry",B33="4 - Zvyšovanie kvality produktov alebo ich pridanej hodnoty",D33&lt;&gt;"",OR(C33={"013 Softvér";"014 Oceniteľné práva";"021 Stavby";"022 Samostatné hnuteľné veci a súbory hnuteľných vecí";"518 Ostatné služby"})),"ok",IF(AND(A33="2.2.1 Produktívne investície do akvakultúry",B33="5 - Obnova existujúcich produkčných zariadení",D33&lt;&gt;"",OR(C33={"021 Stavby";"022 Samostatné hnuteľné veci a súbory hnuteľných vecí";"518 Ostatné služby"})),"ok",IF(AND(A33="2.2.1 Produktívne investície do akvakultúry",B33="6 - Doplnkové činnosti",D33&lt;&gt;"",OR(C33={"013 Softvér";"014 Oceniteľné práva";"021 Stavby";"022 Samostatné hnuteľné veci a súbory hnuteľných vecí";"518 Ostatné služby"})),"ok",IF(AND(A33="2.3.1 Produktívne investície do akvakultúry",B33="1 - Znižovanie negatívneho vplyvu alebo zvyšovanie pozitívneho vplyvu na životné prostredie a zvyšovanie efektívnosti využívania zdrojov",D33&lt;&gt;"",OR(C33={"021 Stavby";"022 Samostatné hnuteľné veci a súbory hnuteľných vecí";"518 Ostatné služby"})),"ok",IF(AND(A33="2.3.1 Produktívne investície do akvakultúry",B33="2 - Recirkulačné systémy",D33&lt;&gt;"",OR(C33={"013 Softvér";"014 Oceniteľné práva";"021 Stavby";"022 Samostatné hnuteľné veci a súbory hnuteľných vecí";"027 Pozemky";"518 Ostatné služby"})),"ok",IF(AND(A33="5.1.1 Marketingové opatrenia",B33="1 - Získanie nových trhov a zlepšenie marketingových podmienok",D33&lt;&gt;"",OR(C33={"512 Cestovné náhrady";"518 Ostatné služby"})),"ok",IF(AND(A33="5.2.1 Spracovanie produktov rybolovu a akvakultúry",B33="1 - Úspora energie alebo znižovanie vplyvu na životné prostredie",D33&lt;&gt;"",OR(C33={"013 Softvér";"014 Oceniteľné práva";"021 Stavby";"022 Samostatné hnuteľné veci a súbory hnuteľných vecí";"518 Ostatné služby"})),"ok",IF(AND(A33="5.2.1 Spracovanie produktov rybolovu a akvakultúry",B33="2 - Zlepšenie bezpečnosti, hygieny, zdravia a pracovných podmienok",D33&lt;&gt;"",OR(C33={"013 Softvér";"014 Oceniteľné práva";"021 Stavby";"022 Samostatné hnuteľné veci a súbory hnuteľných vecí";"518 Ostatné služby"})),"ok",IF(AND(A33="5.2.1 Spracovanie produktov rybolovu a akvakultúry",B33="3 - Zavádzanie nových alebo zlepšených produktov, procesov alebo systémov riadenia a organizácie",D33&lt;&gt;"",OR(C33={"013 Softvér";"014 Oceniteľné práva";"021 Stavby";"022 Samostatné hnuteľné veci a súbory hnuteľných vecí";"023 Dopravné prostriedky";"518 Ostatné služby"})),"ok","chyba")))))))))))))</f>
        <v>ok</v>
      </c>
      <c r="W33" s="4">
        <f t="shared" si="10"/>
        <v>0</v>
      </c>
      <c r="Y33" s="9" t="s">
        <v>26</v>
      </c>
    </row>
    <row r="34" spans="1:25" ht="24.95" customHeight="1" x14ac:dyDescent="0.2">
      <c r="A34" s="42"/>
      <c r="B34" s="43"/>
      <c r="C34" s="43"/>
      <c r="D34" s="44"/>
      <c r="E34" s="98"/>
      <c r="F34" s="99"/>
      <c r="G34" s="45"/>
      <c r="H34" s="46"/>
      <c r="I34" s="38">
        <f t="shared" si="3"/>
        <v>0</v>
      </c>
      <c r="J34" s="46"/>
      <c r="K34" s="46"/>
      <c r="L34" s="46"/>
      <c r="M34" s="46"/>
      <c r="N34" s="47">
        <f t="shared" si="4"/>
        <v>0</v>
      </c>
      <c r="O34" s="39" t="str">
        <f t="shared" si="5"/>
        <v/>
      </c>
      <c r="P34" s="48"/>
      <c r="Q34" s="49">
        <f t="shared" si="6"/>
        <v>0</v>
      </c>
      <c r="S34" s="4" t="str">
        <f t="shared" si="7"/>
        <v/>
      </c>
      <c r="T34" s="4" t="str">
        <f t="shared" si="8"/>
        <v/>
      </c>
      <c r="U34" s="4" t="str">
        <f t="shared" si="9"/>
        <v/>
      </c>
      <c r="V34" s="4" t="str">
        <f>IF(AND(A34="",B34="",C34="",D34=""),"ok",IF(AND(A34="2.2.1 Produktívne investície do akvakultúry",B34="1 - Produktívne investície do akvakultúry -  výstavba novej akvakultúrnej prevádzky",D34&lt;&gt;"",OR(C34={"013 Softvér";"014 Oceniteľné práva";"021 Stavby";"022 Samostatné hnuteľné veci a súbory hnuteľných vecí";"027 Pozemky";"518 Ostatné služby"})),"ok",IF(AND(A34="2.2.1 Produktívne investície do akvakultúry",B34="2 - Modernizácia existujúcich akvakultúrnych prevádzok",D34&lt;&gt;"",OR(C34={"013 Softvér";"014 Oceniteľné práva";"021 Stavby";"022 Samostatné hnuteľné veci a súbory hnuteľných vecí";"023 Dopravné prostriedky";"518 Ostatné služby"})),"ok",IF(AND(A34="2.2.1 Produktívne investície do akvakultúry",B34="3 - Zlepšenie zdravia a dobrých životných podmienok zvierat",D34&lt;&gt;"",OR(C34={"013 Softvér";"014 Oceniteľné práva";"021 Stavby";"022 Samostatné hnuteľné veci a súbory hnuteľných vecí";"518 Ostatné služby"})),"ok",IF(AND(A34="2.2.1 Produktívne investície do akvakultúry",B34="4 - Zvyšovanie kvality produktov alebo ich pridanej hodnoty",D34&lt;&gt;"",OR(C34={"013 Softvér";"014 Oceniteľné práva";"021 Stavby";"022 Samostatné hnuteľné veci a súbory hnuteľných vecí";"518 Ostatné služby"})),"ok",IF(AND(A34="2.2.1 Produktívne investície do akvakultúry",B34="5 - Obnova existujúcich produkčných zariadení",D34&lt;&gt;"",OR(C34={"021 Stavby";"022 Samostatné hnuteľné veci a súbory hnuteľných vecí";"518 Ostatné služby"})),"ok",IF(AND(A34="2.2.1 Produktívne investície do akvakultúry",B34="6 - Doplnkové činnosti",D34&lt;&gt;"",OR(C34={"013 Softvér";"014 Oceniteľné práva";"021 Stavby";"022 Samostatné hnuteľné veci a súbory hnuteľných vecí";"518 Ostatné služby"})),"ok",IF(AND(A34="2.3.1 Produktívne investície do akvakultúry",B34="1 - Znižovanie negatívneho vplyvu alebo zvyšovanie pozitívneho vplyvu na životné prostredie a zvyšovanie efektívnosti využívania zdrojov",D34&lt;&gt;"",OR(C34={"021 Stavby";"022 Samostatné hnuteľné veci a súbory hnuteľných vecí";"518 Ostatné služby"})),"ok",IF(AND(A34="2.3.1 Produktívne investície do akvakultúry",B34="2 - Recirkulačné systémy",D34&lt;&gt;"",OR(C34={"013 Softvér";"014 Oceniteľné práva";"021 Stavby";"022 Samostatné hnuteľné veci a súbory hnuteľných vecí";"027 Pozemky";"518 Ostatné služby"})),"ok",IF(AND(A34="5.1.1 Marketingové opatrenia",B34="1 - Získanie nových trhov a zlepšenie marketingových podmienok",D34&lt;&gt;"",OR(C34={"512 Cestovné náhrady";"518 Ostatné služby"})),"ok",IF(AND(A34="5.2.1 Spracovanie produktov rybolovu a akvakultúry",B34="1 - Úspora energie alebo znižovanie vplyvu na životné prostredie",D34&lt;&gt;"",OR(C34={"013 Softvér";"014 Oceniteľné práva";"021 Stavby";"022 Samostatné hnuteľné veci a súbory hnuteľných vecí";"518 Ostatné služby"})),"ok",IF(AND(A34="5.2.1 Spracovanie produktov rybolovu a akvakultúry",B34="2 - Zlepšenie bezpečnosti, hygieny, zdravia a pracovných podmienok",D34&lt;&gt;"",OR(C34={"013 Softvér";"014 Oceniteľné práva";"021 Stavby";"022 Samostatné hnuteľné veci a súbory hnuteľných vecí";"518 Ostatné služby"})),"ok",IF(AND(A34="5.2.1 Spracovanie produktov rybolovu a akvakultúry",B34="3 - Zavádzanie nových alebo zlepšených produktov, procesov alebo systémov riadenia a organizácie",D34&lt;&gt;"",OR(C34={"013 Softvér";"014 Oceniteľné práva";"021 Stavby";"022 Samostatné hnuteľné veci a súbory hnuteľných vecí";"023 Dopravné prostriedky";"518 Ostatné služby"})),"ok","chyba")))))))))))))</f>
        <v>ok</v>
      </c>
      <c r="W34" s="4">
        <f t="shared" si="10"/>
        <v>0</v>
      </c>
      <c r="Y34" s="12" t="s">
        <v>55</v>
      </c>
    </row>
    <row r="35" spans="1:25" ht="24.95" customHeight="1" x14ac:dyDescent="0.2">
      <c r="A35" s="42"/>
      <c r="B35" s="43"/>
      <c r="C35" s="43"/>
      <c r="D35" s="44"/>
      <c r="E35" s="98"/>
      <c r="F35" s="99"/>
      <c r="G35" s="45"/>
      <c r="H35" s="46"/>
      <c r="I35" s="38">
        <f t="shared" si="3"/>
        <v>0</v>
      </c>
      <c r="J35" s="46"/>
      <c r="K35" s="46"/>
      <c r="L35" s="46"/>
      <c r="M35" s="46"/>
      <c r="N35" s="47">
        <f t="shared" si="4"/>
        <v>0</v>
      </c>
      <c r="O35" s="39" t="str">
        <f t="shared" si="5"/>
        <v/>
      </c>
      <c r="P35" s="48"/>
      <c r="Q35" s="49">
        <f t="shared" si="6"/>
        <v>0</v>
      </c>
      <c r="S35" s="4" t="str">
        <f t="shared" si="7"/>
        <v/>
      </c>
      <c r="T35" s="4" t="str">
        <f t="shared" si="8"/>
        <v/>
      </c>
      <c r="U35" s="4" t="str">
        <f t="shared" si="9"/>
        <v/>
      </c>
      <c r="V35" s="4" t="str">
        <f>IF(AND(A35="",B35="",C35="",D35=""),"ok",IF(AND(A35="2.2.1 Produktívne investície do akvakultúry",B35="1 - Produktívne investície do akvakultúry -  výstavba novej akvakultúrnej prevádzky",D35&lt;&gt;"",OR(C35={"013 Softvér";"014 Oceniteľné práva";"021 Stavby";"022 Samostatné hnuteľné veci a súbory hnuteľných vecí";"027 Pozemky";"518 Ostatné služby"})),"ok",IF(AND(A35="2.2.1 Produktívne investície do akvakultúry",B35="2 - Modernizácia existujúcich akvakultúrnych prevádzok",D35&lt;&gt;"",OR(C35={"013 Softvér";"014 Oceniteľné práva";"021 Stavby";"022 Samostatné hnuteľné veci a súbory hnuteľných vecí";"023 Dopravné prostriedky";"518 Ostatné služby"})),"ok",IF(AND(A35="2.2.1 Produktívne investície do akvakultúry",B35="3 - Zlepšenie zdravia a dobrých životných podmienok zvierat",D35&lt;&gt;"",OR(C35={"013 Softvér";"014 Oceniteľné práva";"021 Stavby";"022 Samostatné hnuteľné veci a súbory hnuteľných vecí";"518 Ostatné služby"})),"ok",IF(AND(A35="2.2.1 Produktívne investície do akvakultúry",B35="4 - Zvyšovanie kvality produktov alebo ich pridanej hodnoty",D35&lt;&gt;"",OR(C35={"013 Softvér";"014 Oceniteľné práva";"021 Stavby";"022 Samostatné hnuteľné veci a súbory hnuteľných vecí";"518 Ostatné služby"})),"ok",IF(AND(A35="2.2.1 Produktívne investície do akvakultúry",B35="5 - Obnova existujúcich produkčných zariadení",D35&lt;&gt;"",OR(C35={"021 Stavby";"022 Samostatné hnuteľné veci a súbory hnuteľných vecí";"518 Ostatné služby"})),"ok",IF(AND(A35="2.2.1 Produktívne investície do akvakultúry",B35="6 - Doplnkové činnosti",D35&lt;&gt;"",OR(C35={"013 Softvér";"014 Oceniteľné práva";"021 Stavby";"022 Samostatné hnuteľné veci a súbory hnuteľných vecí";"518 Ostatné služby"})),"ok",IF(AND(A35="2.3.1 Produktívne investície do akvakultúry",B35="1 - Znižovanie negatívneho vplyvu alebo zvyšovanie pozitívneho vplyvu na životné prostredie a zvyšovanie efektívnosti využívania zdrojov",D35&lt;&gt;"",OR(C35={"021 Stavby";"022 Samostatné hnuteľné veci a súbory hnuteľných vecí";"518 Ostatné služby"})),"ok",IF(AND(A35="2.3.1 Produktívne investície do akvakultúry",B35="2 - Recirkulačné systémy",D35&lt;&gt;"",OR(C35={"013 Softvér";"014 Oceniteľné práva";"021 Stavby";"022 Samostatné hnuteľné veci a súbory hnuteľných vecí";"027 Pozemky";"518 Ostatné služby"})),"ok",IF(AND(A35="5.1.1 Marketingové opatrenia",B35="1 - Získanie nových trhov a zlepšenie marketingových podmienok",D35&lt;&gt;"",OR(C35={"512 Cestovné náhrady";"518 Ostatné služby"})),"ok",IF(AND(A35="5.2.1 Spracovanie produktov rybolovu a akvakultúry",B35="1 - Úspora energie alebo znižovanie vplyvu na životné prostredie",D35&lt;&gt;"",OR(C35={"013 Softvér";"014 Oceniteľné práva";"021 Stavby";"022 Samostatné hnuteľné veci a súbory hnuteľných vecí";"518 Ostatné služby"})),"ok",IF(AND(A35="5.2.1 Spracovanie produktov rybolovu a akvakultúry",B35="2 - Zlepšenie bezpečnosti, hygieny, zdravia a pracovných podmienok",D35&lt;&gt;"",OR(C35={"013 Softvér";"014 Oceniteľné práva";"021 Stavby";"022 Samostatné hnuteľné veci a súbory hnuteľných vecí";"518 Ostatné služby"})),"ok",IF(AND(A35="5.2.1 Spracovanie produktov rybolovu a akvakultúry",B35="3 - Zavádzanie nových alebo zlepšených produktov, procesov alebo systémov riadenia a organizácie",D35&lt;&gt;"",OR(C35={"013 Softvér";"014 Oceniteľné práva";"021 Stavby";"022 Samostatné hnuteľné veci a súbory hnuteľných vecí";"023 Dopravné prostriedky";"518 Ostatné služby"})),"ok","chyba")))))))))))))</f>
        <v>ok</v>
      </c>
      <c r="W35" s="4">
        <f t="shared" si="10"/>
        <v>0</v>
      </c>
      <c r="Y35" s="9" t="s">
        <v>28</v>
      </c>
    </row>
    <row r="36" spans="1:25" ht="24.95" customHeight="1" x14ac:dyDescent="0.2">
      <c r="A36" s="42"/>
      <c r="B36" s="43"/>
      <c r="C36" s="43"/>
      <c r="D36" s="44"/>
      <c r="E36" s="98"/>
      <c r="F36" s="99"/>
      <c r="G36" s="45"/>
      <c r="H36" s="46"/>
      <c r="I36" s="38">
        <f t="shared" si="3"/>
        <v>0</v>
      </c>
      <c r="J36" s="46"/>
      <c r="K36" s="46"/>
      <c r="L36" s="46"/>
      <c r="M36" s="46"/>
      <c r="N36" s="47">
        <f t="shared" si="4"/>
        <v>0</v>
      </c>
      <c r="O36" s="39" t="str">
        <f t="shared" si="5"/>
        <v/>
      </c>
      <c r="P36" s="48"/>
      <c r="Q36" s="49">
        <f t="shared" si="6"/>
        <v>0</v>
      </c>
      <c r="S36" s="4" t="str">
        <f t="shared" si="7"/>
        <v/>
      </c>
      <c r="T36" s="4" t="str">
        <f t="shared" si="8"/>
        <v/>
      </c>
      <c r="U36" s="4" t="str">
        <f t="shared" si="9"/>
        <v/>
      </c>
      <c r="V36" s="4" t="str">
        <f>IF(AND(A36="",B36="",C36="",D36=""),"ok",IF(AND(A36="2.2.1 Produktívne investície do akvakultúry",B36="1 - Produktívne investície do akvakultúry -  výstavba novej akvakultúrnej prevádzky",D36&lt;&gt;"",OR(C36={"013 Softvér";"014 Oceniteľné práva";"021 Stavby";"022 Samostatné hnuteľné veci a súbory hnuteľných vecí";"027 Pozemky";"518 Ostatné služby"})),"ok",IF(AND(A36="2.2.1 Produktívne investície do akvakultúry",B36="2 - Modernizácia existujúcich akvakultúrnych prevádzok",D36&lt;&gt;"",OR(C36={"013 Softvér";"014 Oceniteľné práva";"021 Stavby";"022 Samostatné hnuteľné veci a súbory hnuteľných vecí";"023 Dopravné prostriedky";"518 Ostatné služby"})),"ok",IF(AND(A36="2.2.1 Produktívne investície do akvakultúry",B36="3 - Zlepšenie zdravia a dobrých životných podmienok zvierat",D36&lt;&gt;"",OR(C36={"013 Softvér";"014 Oceniteľné práva";"021 Stavby";"022 Samostatné hnuteľné veci a súbory hnuteľných vecí";"518 Ostatné služby"})),"ok",IF(AND(A36="2.2.1 Produktívne investície do akvakultúry",B36="4 - Zvyšovanie kvality produktov alebo ich pridanej hodnoty",D36&lt;&gt;"",OR(C36={"013 Softvér";"014 Oceniteľné práva";"021 Stavby";"022 Samostatné hnuteľné veci a súbory hnuteľných vecí";"518 Ostatné služby"})),"ok",IF(AND(A36="2.2.1 Produktívne investície do akvakultúry",B36="5 - Obnova existujúcich produkčných zariadení",D36&lt;&gt;"",OR(C36={"021 Stavby";"022 Samostatné hnuteľné veci a súbory hnuteľných vecí";"518 Ostatné služby"})),"ok",IF(AND(A36="2.2.1 Produktívne investície do akvakultúry",B36="6 - Doplnkové činnosti",D36&lt;&gt;"",OR(C36={"013 Softvér";"014 Oceniteľné práva";"021 Stavby";"022 Samostatné hnuteľné veci a súbory hnuteľných vecí";"518 Ostatné služby"})),"ok",IF(AND(A36="2.3.1 Produktívne investície do akvakultúry",B36="1 - Znižovanie negatívneho vplyvu alebo zvyšovanie pozitívneho vplyvu na životné prostredie a zvyšovanie efektívnosti využívania zdrojov",D36&lt;&gt;"",OR(C36={"021 Stavby";"022 Samostatné hnuteľné veci a súbory hnuteľných vecí";"518 Ostatné služby"})),"ok",IF(AND(A36="2.3.1 Produktívne investície do akvakultúry",B36="2 - Recirkulačné systémy",D36&lt;&gt;"",OR(C36={"013 Softvér";"014 Oceniteľné práva";"021 Stavby";"022 Samostatné hnuteľné veci a súbory hnuteľných vecí";"027 Pozemky";"518 Ostatné služby"})),"ok",IF(AND(A36="5.1.1 Marketingové opatrenia",B36="1 - Získanie nových trhov a zlepšenie marketingových podmienok",D36&lt;&gt;"",OR(C36={"512 Cestovné náhrady";"518 Ostatné služby"})),"ok",IF(AND(A36="5.2.1 Spracovanie produktov rybolovu a akvakultúry",B36="1 - Úspora energie alebo znižovanie vplyvu na životné prostredie",D36&lt;&gt;"",OR(C36={"013 Softvér";"014 Oceniteľné práva";"021 Stavby";"022 Samostatné hnuteľné veci a súbory hnuteľných vecí";"518 Ostatné služby"})),"ok",IF(AND(A36="5.2.1 Spracovanie produktov rybolovu a akvakultúry",B36="2 - Zlepšenie bezpečnosti, hygieny, zdravia a pracovných podmienok",D36&lt;&gt;"",OR(C36={"013 Softvér";"014 Oceniteľné práva";"021 Stavby";"022 Samostatné hnuteľné veci a súbory hnuteľných vecí";"518 Ostatné služby"})),"ok",IF(AND(A36="5.2.1 Spracovanie produktov rybolovu a akvakultúry",B36="3 - Zavádzanie nových alebo zlepšených produktov, procesov alebo systémov riadenia a organizácie",D36&lt;&gt;"",OR(C36={"013 Softvér";"014 Oceniteľné práva";"021 Stavby";"022 Samostatné hnuteľné veci a súbory hnuteľných vecí";"023 Dopravné prostriedky";"518 Ostatné služby"})),"ok","chyba")))))))))))))</f>
        <v>ok</v>
      </c>
      <c r="W36" s="4">
        <f t="shared" si="10"/>
        <v>0</v>
      </c>
      <c r="Y36" s="7"/>
    </row>
    <row r="37" spans="1:25" ht="24.95" customHeight="1" x14ac:dyDescent="0.2">
      <c r="A37" s="42"/>
      <c r="B37" s="43"/>
      <c r="C37" s="43"/>
      <c r="D37" s="44"/>
      <c r="E37" s="98"/>
      <c r="F37" s="99"/>
      <c r="G37" s="45"/>
      <c r="H37" s="46"/>
      <c r="I37" s="38">
        <f t="shared" si="3"/>
        <v>0</v>
      </c>
      <c r="J37" s="46"/>
      <c r="K37" s="46"/>
      <c r="L37" s="46"/>
      <c r="M37" s="46"/>
      <c r="N37" s="47">
        <f t="shared" si="4"/>
        <v>0</v>
      </c>
      <c r="O37" s="39" t="str">
        <f t="shared" si="5"/>
        <v/>
      </c>
      <c r="P37" s="48"/>
      <c r="Q37" s="49">
        <f t="shared" si="6"/>
        <v>0</v>
      </c>
      <c r="S37" s="4" t="str">
        <f t="shared" si="7"/>
        <v/>
      </c>
      <c r="T37" s="4" t="str">
        <f t="shared" si="8"/>
        <v/>
      </c>
      <c r="U37" s="4" t="str">
        <f t="shared" si="9"/>
        <v/>
      </c>
      <c r="V37" s="4" t="str">
        <f>IF(AND(A37="",B37="",C37="",D37=""),"ok",IF(AND(A37="2.2.1 Produktívne investície do akvakultúry",B37="1 - Produktívne investície do akvakultúry -  výstavba novej akvakultúrnej prevádzky",D37&lt;&gt;"",OR(C37={"013 Softvér";"014 Oceniteľné práva";"021 Stavby";"022 Samostatné hnuteľné veci a súbory hnuteľných vecí";"027 Pozemky";"518 Ostatné služby"})),"ok",IF(AND(A37="2.2.1 Produktívne investície do akvakultúry",B37="2 - Modernizácia existujúcich akvakultúrnych prevádzok",D37&lt;&gt;"",OR(C37={"013 Softvér";"014 Oceniteľné práva";"021 Stavby";"022 Samostatné hnuteľné veci a súbory hnuteľných vecí";"023 Dopravné prostriedky";"518 Ostatné služby"})),"ok",IF(AND(A37="2.2.1 Produktívne investície do akvakultúry",B37="3 - Zlepšenie zdravia a dobrých životných podmienok zvierat",D37&lt;&gt;"",OR(C37={"013 Softvér";"014 Oceniteľné práva";"021 Stavby";"022 Samostatné hnuteľné veci a súbory hnuteľných vecí";"518 Ostatné služby"})),"ok",IF(AND(A37="2.2.1 Produktívne investície do akvakultúry",B37="4 - Zvyšovanie kvality produktov alebo ich pridanej hodnoty",D37&lt;&gt;"",OR(C37={"013 Softvér";"014 Oceniteľné práva";"021 Stavby";"022 Samostatné hnuteľné veci a súbory hnuteľných vecí";"518 Ostatné služby"})),"ok",IF(AND(A37="2.2.1 Produktívne investície do akvakultúry",B37="5 - Obnova existujúcich produkčných zariadení",D37&lt;&gt;"",OR(C37={"021 Stavby";"022 Samostatné hnuteľné veci a súbory hnuteľných vecí";"518 Ostatné služby"})),"ok",IF(AND(A37="2.2.1 Produktívne investície do akvakultúry",B37="6 - Doplnkové činnosti",D37&lt;&gt;"",OR(C37={"013 Softvér";"014 Oceniteľné práva";"021 Stavby";"022 Samostatné hnuteľné veci a súbory hnuteľných vecí";"518 Ostatné služby"})),"ok",IF(AND(A37="2.3.1 Produktívne investície do akvakultúry",B37="1 - Znižovanie negatívneho vplyvu alebo zvyšovanie pozitívneho vplyvu na životné prostredie a zvyšovanie efektívnosti využívania zdrojov",D37&lt;&gt;"",OR(C37={"021 Stavby";"022 Samostatné hnuteľné veci a súbory hnuteľných vecí";"518 Ostatné služby"})),"ok",IF(AND(A37="2.3.1 Produktívne investície do akvakultúry",B37="2 - Recirkulačné systémy",D37&lt;&gt;"",OR(C37={"013 Softvér";"014 Oceniteľné práva";"021 Stavby";"022 Samostatné hnuteľné veci a súbory hnuteľných vecí";"027 Pozemky";"518 Ostatné služby"})),"ok",IF(AND(A37="5.1.1 Marketingové opatrenia",B37="1 - Získanie nových trhov a zlepšenie marketingových podmienok",D37&lt;&gt;"",OR(C37={"512 Cestovné náhrady";"518 Ostatné služby"})),"ok",IF(AND(A37="5.2.1 Spracovanie produktov rybolovu a akvakultúry",B37="1 - Úspora energie alebo znižovanie vplyvu na životné prostredie",D37&lt;&gt;"",OR(C37={"013 Softvér";"014 Oceniteľné práva";"021 Stavby";"022 Samostatné hnuteľné veci a súbory hnuteľných vecí";"518 Ostatné služby"})),"ok",IF(AND(A37="5.2.1 Spracovanie produktov rybolovu a akvakultúry",B37="2 - Zlepšenie bezpečnosti, hygieny, zdravia a pracovných podmienok",D37&lt;&gt;"",OR(C37={"013 Softvér";"014 Oceniteľné práva";"021 Stavby";"022 Samostatné hnuteľné veci a súbory hnuteľných vecí";"518 Ostatné služby"})),"ok",IF(AND(A37="5.2.1 Spracovanie produktov rybolovu a akvakultúry",B37="3 - Zavádzanie nových alebo zlepšených produktov, procesov alebo systémov riadenia a organizácie",D37&lt;&gt;"",OR(C37={"013 Softvér";"014 Oceniteľné práva";"021 Stavby";"022 Samostatné hnuteľné veci a súbory hnuteľných vecí";"023 Dopravné prostriedky";"518 Ostatné služby"})),"ok","chyba")))))))))))))</f>
        <v>ok</v>
      </c>
      <c r="W37" s="4">
        <f t="shared" si="10"/>
        <v>0</v>
      </c>
      <c r="Y37" s="9" t="s">
        <v>24</v>
      </c>
    </row>
    <row r="38" spans="1:25" ht="24.95" customHeight="1" x14ac:dyDescent="0.2">
      <c r="A38" s="42"/>
      <c r="B38" s="43"/>
      <c r="C38" s="43"/>
      <c r="D38" s="44"/>
      <c r="E38" s="98"/>
      <c r="F38" s="99"/>
      <c r="G38" s="45"/>
      <c r="H38" s="46"/>
      <c r="I38" s="38">
        <f t="shared" si="3"/>
        <v>0</v>
      </c>
      <c r="J38" s="46"/>
      <c r="K38" s="46"/>
      <c r="L38" s="46"/>
      <c r="M38" s="46"/>
      <c r="N38" s="47">
        <f t="shared" si="4"/>
        <v>0</v>
      </c>
      <c r="O38" s="39" t="str">
        <f t="shared" si="5"/>
        <v/>
      </c>
      <c r="P38" s="48"/>
      <c r="Q38" s="49">
        <f t="shared" si="6"/>
        <v>0</v>
      </c>
      <c r="S38" s="4" t="str">
        <f t="shared" si="7"/>
        <v/>
      </c>
      <c r="T38" s="4" t="str">
        <f t="shared" si="8"/>
        <v/>
      </c>
      <c r="U38" s="4" t="str">
        <f t="shared" si="9"/>
        <v/>
      </c>
      <c r="V38" s="4" t="str">
        <f>IF(AND(A38="",B38="",C38="",D38=""),"ok",IF(AND(A38="2.2.1 Produktívne investície do akvakultúry",B38="1 - Produktívne investície do akvakultúry -  výstavba novej akvakultúrnej prevádzky",D38&lt;&gt;"",OR(C38={"013 Softvér";"014 Oceniteľné práva";"021 Stavby";"022 Samostatné hnuteľné veci a súbory hnuteľných vecí";"027 Pozemky";"518 Ostatné služby"})),"ok",IF(AND(A38="2.2.1 Produktívne investície do akvakultúry",B38="2 - Modernizácia existujúcich akvakultúrnych prevádzok",D38&lt;&gt;"",OR(C38={"013 Softvér";"014 Oceniteľné práva";"021 Stavby";"022 Samostatné hnuteľné veci a súbory hnuteľných vecí";"023 Dopravné prostriedky";"518 Ostatné služby"})),"ok",IF(AND(A38="2.2.1 Produktívne investície do akvakultúry",B38="3 - Zlepšenie zdravia a dobrých životných podmienok zvierat",D38&lt;&gt;"",OR(C38={"013 Softvér";"014 Oceniteľné práva";"021 Stavby";"022 Samostatné hnuteľné veci a súbory hnuteľných vecí";"518 Ostatné služby"})),"ok",IF(AND(A38="2.2.1 Produktívne investície do akvakultúry",B38="4 - Zvyšovanie kvality produktov alebo ich pridanej hodnoty",D38&lt;&gt;"",OR(C38={"013 Softvér";"014 Oceniteľné práva";"021 Stavby";"022 Samostatné hnuteľné veci a súbory hnuteľných vecí";"518 Ostatné služby"})),"ok",IF(AND(A38="2.2.1 Produktívne investície do akvakultúry",B38="5 - Obnova existujúcich produkčných zariadení",D38&lt;&gt;"",OR(C38={"021 Stavby";"022 Samostatné hnuteľné veci a súbory hnuteľných vecí";"518 Ostatné služby"})),"ok",IF(AND(A38="2.2.1 Produktívne investície do akvakultúry",B38="6 - Doplnkové činnosti",D38&lt;&gt;"",OR(C38={"013 Softvér";"014 Oceniteľné práva";"021 Stavby";"022 Samostatné hnuteľné veci a súbory hnuteľných vecí";"518 Ostatné služby"})),"ok",IF(AND(A38="2.3.1 Produktívne investície do akvakultúry",B38="1 - Znižovanie negatívneho vplyvu alebo zvyšovanie pozitívneho vplyvu na životné prostredie a zvyšovanie efektívnosti využívania zdrojov",D38&lt;&gt;"",OR(C38={"021 Stavby";"022 Samostatné hnuteľné veci a súbory hnuteľných vecí";"518 Ostatné služby"})),"ok",IF(AND(A38="2.3.1 Produktívne investície do akvakultúry",B38="2 - Recirkulačné systémy",D38&lt;&gt;"",OR(C38={"013 Softvér";"014 Oceniteľné práva";"021 Stavby";"022 Samostatné hnuteľné veci a súbory hnuteľných vecí";"027 Pozemky";"518 Ostatné služby"})),"ok",IF(AND(A38="5.1.1 Marketingové opatrenia",B38="1 - Získanie nových trhov a zlepšenie marketingových podmienok",D38&lt;&gt;"",OR(C38={"512 Cestovné náhrady";"518 Ostatné služby"})),"ok",IF(AND(A38="5.2.1 Spracovanie produktov rybolovu a akvakultúry",B38="1 - Úspora energie alebo znižovanie vplyvu na životné prostredie",D38&lt;&gt;"",OR(C38={"013 Softvér";"014 Oceniteľné práva";"021 Stavby";"022 Samostatné hnuteľné veci a súbory hnuteľných vecí";"518 Ostatné služby"})),"ok",IF(AND(A38="5.2.1 Spracovanie produktov rybolovu a akvakultúry",B38="2 - Zlepšenie bezpečnosti, hygieny, zdravia a pracovných podmienok",D38&lt;&gt;"",OR(C38={"013 Softvér";"014 Oceniteľné práva";"021 Stavby";"022 Samostatné hnuteľné veci a súbory hnuteľných vecí";"518 Ostatné služby"})),"ok",IF(AND(A38="5.2.1 Spracovanie produktov rybolovu a akvakultúry",B38="3 - Zavádzanie nových alebo zlepšených produktov, procesov alebo systémov riadenia a organizácie",D38&lt;&gt;"",OR(C38={"013 Softvér";"014 Oceniteľné práva";"021 Stavby";"022 Samostatné hnuteľné veci a súbory hnuteľných vecí";"023 Dopravné prostriedky";"518 Ostatné služby"})),"ok","chyba")))))))))))))</f>
        <v>ok</v>
      </c>
      <c r="W38" s="4">
        <f t="shared" si="10"/>
        <v>0</v>
      </c>
      <c r="Y38" s="9" t="s">
        <v>25</v>
      </c>
    </row>
    <row r="39" spans="1:25" ht="24.95" customHeight="1" x14ac:dyDescent="0.2">
      <c r="A39" s="42"/>
      <c r="B39" s="43"/>
      <c r="C39" s="43"/>
      <c r="D39" s="44"/>
      <c r="E39" s="98"/>
      <c r="F39" s="99"/>
      <c r="G39" s="45"/>
      <c r="H39" s="46"/>
      <c r="I39" s="38">
        <f t="shared" si="3"/>
        <v>0</v>
      </c>
      <c r="J39" s="46"/>
      <c r="K39" s="46"/>
      <c r="L39" s="46"/>
      <c r="M39" s="46"/>
      <c r="N39" s="47">
        <f t="shared" si="4"/>
        <v>0</v>
      </c>
      <c r="O39" s="39" t="str">
        <f t="shared" si="5"/>
        <v/>
      </c>
      <c r="P39" s="48"/>
      <c r="Q39" s="49">
        <f t="shared" si="6"/>
        <v>0</v>
      </c>
      <c r="S39" s="4" t="str">
        <f t="shared" si="7"/>
        <v/>
      </c>
      <c r="T39" s="4" t="str">
        <f t="shared" si="8"/>
        <v/>
      </c>
      <c r="U39" s="4" t="str">
        <f t="shared" si="9"/>
        <v/>
      </c>
      <c r="V39" s="4" t="str">
        <f>IF(AND(A39="",B39="",C39="",D39=""),"ok",IF(AND(A39="2.2.1 Produktívne investície do akvakultúry",B39="1 - Produktívne investície do akvakultúry -  výstavba novej akvakultúrnej prevádzky",D39&lt;&gt;"",OR(C39={"013 Softvér";"014 Oceniteľné práva";"021 Stavby";"022 Samostatné hnuteľné veci a súbory hnuteľných vecí";"027 Pozemky";"518 Ostatné služby"})),"ok",IF(AND(A39="2.2.1 Produktívne investície do akvakultúry",B39="2 - Modernizácia existujúcich akvakultúrnych prevádzok",D39&lt;&gt;"",OR(C39={"013 Softvér";"014 Oceniteľné práva";"021 Stavby";"022 Samostatné hnuteľné veci a súbory hnuteľných vecí";"023 Dopravné prostriedky";"518 Ostatné služby"})),"ok",IF(AND(A39="2.2.1 Produktívne investície do akvakultúry",B39="3 - Zlepšenie zdravia a dobrých životných podmienok zvierat",D39&lt;&gt;"",OR(C39={"013 Softvér";"014 Oceniteľné práva";"021 Stavby";"022 Samostatné hnuteľné veci a súbory hnuteľných vecí";"518 Ostatné služby"})),"ok",IF(AND(A39="2.2.1 Produktívne investície do akvakultúry",B39="4 - Zvyšovanie kvality produktov alebo ich pridanej hodnoty",D39&lt;&gt;"",OR(C39={"013 Softvér";"014 Oceniteľné práva";"021 Stavby";"022 Samostatné hnuteľné veci a súbory hnuteľných vecí";"518 Ostatné služby"})),"ok",IF(AND(A39="2.2.1 Produktívne investície do akvakultúry",B39="5 - Obnova existujúcich produkčných zariadení",D39&lt;&gt;"",OR(C39={"021 Stavby";"022 Samostatné hnuteľné veci a súbory hnuteľných vecí";"518 Ostatné služby"})),"ok",IF(AND(A39="2.2.1 Produktívne investície do akvakultúry",B39="6 - Doplnkové činnosti",D39&lt;&gt;"",OR(C39={"013 Softvér";"014 Oceniteľné práva";"021 Stavby";"022 Samostatné hnuteľné veci a súbory hnuteľných vecí";"518 Ostatné služby"})),"ok",IF(AND(A39="2.3.1 Produktívne investície do akvakultúry",B39="1 - Znižovanie negatívneho vplyvu alebo zvyšovanie pozitívneho vplyvu na životné prostredie a zvyšovanie efektívnosti využívania zdrojov",D39&lt;&gt;"",OR(C39={"021 Stavby";"022 Samostatné hnuteľné veci a súbory hnuteľných vecí";"518 Ostatné služby"})),"ok",IF(AND(A39="2.3.1 Produktívne investície do akvakultúry",B39="2 - Recirkulačné systémy",D39&lt;&gt;"",OR(C39={"013 Softvér";"014 Oceniteľné práva";"021 Stavby";"022 Samostatné hnuteľné veci a súbory hnuteľných vecí";"027 Pozemky";"518 Ostatné služby"})),"ok",IF(AND(A39="5.1.1 Marketingové opatrenia",B39="1 - Získanie nových trhov a zlepšenie marketingových podmienok",D39&lt;&gt;"",OR(C39={"512 Cestovné náhrady";"518 Ostatné služby"})),"ok",IF(AND(A39="5.2.1 Spracovanie produktov rybolovu a akvakultúry",B39="1 - Úspora energie alebo znižovanie vplyvu na životné prostredie",D39&lt;&gt;"",OR(C39={"013 Softvér";"014 Oceniteľné práva";"021 Stavby";"022 Samostatné hnuteľné veci a súbory hnuteľných vecí";"518 Ostatné služby"})),"ok",IF(AND(A39="5.2.1 Spracovanie produktov rybolovu a akvakultúry",B39="2 - Zlepšenie bezpečnosti, hygieny, zdravia a pracovných podmienok",D39&lt;&gt;"",OR(C39={"013 Softvér";"014 Oceniteľné práva";"021 Stavby";"022 Samostatné hnuteľné veci a súbory hnuteľných vecí";"518 Ostatné služby"})),"ok",IF(AND(A39="5.2.1 Spracovanie produktov rybolovu a akvakultúry",B39="3 - Zavádzanie nových alebo zlepšených produktov, procesov alebo systémov riadenia a organizácie",D39&lt;&gt;"",OR(C39={"013 Softvér";"014 Oceniteľné práva";"021 Stavby";"022 Samostatné hnuteľné veci a súbory hnuteľných vecí";"023 Dopravné prostriedky";"518 Ostatné služby"})),"ok","chyba")))))))))))))</f>
        <v>ok</v>
      </c>
      <c r="W39" s="4">
        <f t="shared" si="10"/>
        <v>0</v>
      </c>
      <c r="Y39" s="10" t="s">
        <v>54</v>
      </c>
    </row>
    <row r="40" spans="1:25" ht="24.95" customHeight="1" x14ac:dyDescent="0.2">
      <c r="A40" s="42"/>
      <c r="B40" s="43"/>
      <c r="C40" s="43"/>
      <c r="D40" s="44"/>
      <c r="E40" s="98"/>
      <c r="F40" s="99"/>
      <c r="G40" s="45"/>
      <c r="H40" s="46"/>
      <c r="I40" s="38">
        <f t="shared" si="3"/>
        <v>0</v>
      </c>
      <c r="J40" s="46"/>
      <c r="K40" s="46"/>
      <c r="L40" s="46"/>
      <c r="M40" s="46"/>
      <c r="N40" s="47">
        <f t="shared" si="4"/>
        <v>0</v>
      </c>
      <c r="O40" s="39" t="str">
        <f t="shared" si="5"/>
        <v/>
      </c>
      <c r="P40" s="48"/>
      <c r="Q40" s="49">
        <f t="shared" si="6"/>
        <v>0</v>
      </c>
      <c r="S40" s="4" t="str">
        <f t="shared" si="7"/>
        <v/>
      </c>
      <c r="T40" s="4" t="str">
        <f t="shared" si="8"/>
        <v/>
      </c>
      <c r="U40" s="4" t="str">
        <f t="shared" si="9"/>
        <v/>
      </c>
      <c r="V40" s="4" t="str">
        <f>IF(AND(A40="",B40="",C40="",D40=""),"ok",IF(AND(A40="2.2.1 Produktívne investície do akvakultúry",B40="1 - Produktívne investície do akvakultúry -  výstavba novej akvakultúrnej prevádzky",D40&lt;&gt;"",OR(C40={"013 Softvér";"014 Oceniteľné práva";"021 Stavby";"022 Samostatné hnuteľné veci a súbory hnuteľných vecí";"027 Pozemky";"518 Ostatné služby"})),"ok",IF(AND(A40="2.2.1 Produktívne investície do akvakultúry",B40="2 - Modernizácia existujúcich akvakultúrnych prevádzok",D40&lt;&gt;"",OR(C40={"013 Softvér";"014 Oceniteľné práva";"021 Stavby";"022 Samostatné hnuteľné veci a súbory hnuteľných vecí";"023 Dopravné prostriedky";"518 Ostatné služby"})),"ok",IF(AND(A40="2.2.1 Produktívne investície do akvakultúry",B40="3 - Zlepšenie zdravia a dobrých životných podmienok zvierat",D40&lt;&gt;"",OR(C40={"013 Softvér";"014 Oceniteľné práva";"021 Stavby";"022 Samostatné hnuteľné veci a súbory hnuteľných vecí";"518 Ostatné služby"})),"ok",IF(AND(A40="2.2.1 Produktívne investície do akvakultúry",B40="4 - Zvyšovanie kvality produktov alebo ich pridanej hodnoty",D40&lt;&gt;"",OR(C40={"013 Softvér";"014 Oceniteľné práva";"021 Stavby";"022 Samostatné hnuteľné veci a súbory hnuteľných vecí";"518 Ostatné služby"})),"ok",IF(AND(A40="2.2.1 Produktívne investície do akvakultúry",B40="5 - Obnova existujúcich produkčných zariadení",D40&lt;&gt;"",OR(C40={"021 Stavby";"022 Samostatné hnuteľné veci a súbory hnuteľných vecí";"518 Ostatné služby"})),"ok",IF(AND(A40="2.2.1 Produktívne investície do akvakultúry",B40="6 - Doplnkové činnosti",D40&lt;&gt;"",OR(C40={"013 Softvér";"014 Oceniteľné práva";"021 Stavby";"022 Samostatné hnuteľné veci a súbory hnuteľných vecí";"518 Ostatné služby"})),"ok",IF(AND(A40="2.3.1 Produktívne investície do akvakultúry",B40="1 - Znižovanie negatívneho vplyvu alebo zvyšovanie pozitívneho vplyvu na životné prostredie a zvyšovanie efektívnosti využívania zdrojov",D40&lt;&gt;"",OR(C40={"021 Stavby";"022 Samostatné hnuteľné veci a súbory hnuteľných vecí";"518 Ostatné služby"})),"ok",IF(AND(A40="2.3.1 Produktívne investície do akvakultúry",B40="2 - Recirkulačné systémy",D40&lt;&gt;"",OR(C40={"013 Softvér";"014 Oceniteľné práva";"021 Stavby";"022 Samostatné hnuteľné veci a súbory hnuteľných vecí";"027 Pozemky";"518 Ostatné služby"})),"ok",IF(AND(A40="5.1.1 Marketingové opatrenia",B40="1 - Získanie nových trhov a zlepšenie marketingových podmienok",D40&lt;&gt;"",OR(C40={"512 Cestovné náhrady";"518 Ostatné služby"})),"ok",IF(AND(A40="5.2.1 Spracovanie produktov rybolovu a akvakultúry",B40="1 - Úspora energie alebo znižovanie vplyvu na životné prostredie",D40&lt;&gt;"",OR(C40={"013 Softvér";"014 Oceniteľné práva";"021 Stavby";"022 Samostatné hnuteľné veci a súbory hnuteľných vecí";"518 Ostatné služby"})),"ok",IF(AND(A40="5.2.1 Spracovanie produktov rybolovu a akvakultúry",B40="2 - Zlepšenie bezpečnosti, hygieny, zdravia a pracovných podmienok",D40&lt;&gt;"",OR(C40={"013 Softvér";"014 Oceniteľné práva";"021 Stavby";"022 Samostatné hnuteľné veci a súbory hnuteľných vecí";"518 Ostatné služby"})),"ok",IF(AND(A40="5.2.1 Spracovanie produktov rybolovu a akvakultúry",B40="3 - Zavádzanie nových alebo zlepšených produktov, procesov alebo systémov riadenia a organizácie",D40&lt;&gt;"",OR(C40={"013 Softvér";"014 Oceniteľné práva";"021 Stavby";"022 Samostatné hnuteľné veci a súbory hnuteľných vecí";"023 Dopravné prostriedky";"518 Ostatné služby"})),"ok","chyba")))))))))))))</f>
        <v>ok</v>
      </c>
      <c r="W40" s="4">
        <f t="shared" si="10"/>
        <v>0</v>
      </c>
      <c r="Y40" s="9" t="s">
        <v>26</v>
      </c>
    </row>
    <row r="41" spans="1:25" ht="24.95" customHeight="1" x14ac:dyDescent="0.2">
      <c r="A41" s="42"/>
      <c r="B41" s="43"/>
      <c r="C41" s="43"/>
      <c r="D41" s="44"/>
      <c r="E41" s="98"/>
      <c r="F41" s="99"/>
      <c r="G41" s="45"/>
      <c r="H41" s="46"/>
      <c r="I41" s="38">
        <f t="shared" si="3"/>
        <v>0</v>
      </c>
      <c r="J41" s="46"/>
      <c r="K41" s="46"/>
      <c r="L41" s="46"/>
      <c r="M41" s="46"/>
      <c r="N41" s="47">
        <f t="shared" si="4"/>
        <v>0</v>
      </c>
      <c r="O41" s="39" t="str">
        <f t="shared" si="5"/>
        <v/>
      </c>
      <c r="P41" s="48"/>
      <c r="Q41" s="49">
        <f t="shared" si="6"/>
        <v>0</v>
      </c>
      <c r="S41" s="4" t="str">
        <f t="shared" si="7"/>
        <v/>
      </c>
      <c r="T41" s="4" t="str">
        <f t="shared" si="8"/>
        <v/>
      </c>
      <c r="U41" s="4" t="str">
        <f t="shared" si="9"/>
        <v/>
      </c>
      <c r="V41" s="4" t="str">
        <f>IF(AND(A41="",B41="",C41="",D41=""),"ok",IF(AND(A41="2.2.1 Produktívne investície do akvakultúry",B41="1 - Produktívne investície do akvakultúry -  výstavba novej akvakultúrnej prevádzky",D41&lt;&gt;"",OR(C41={"013 Softvér";"014 Oceniteľné práva";"021 Stavby";"022 Samostatné hnuteľné veci a súbory hnuteľných vecí";"027 Pozemky";"518 Ostatné služby"})),"ok",IF(AND(A41="2.2.1 Produktívne investície do akvakultúry",B41="2 - Modernizácia existujúcich akvakultúrnych prevádzok",D41&lt;&gt;"",OR(C41={"013 Softvér";"014 Oceniteľné práva";"021 Stavby";"022 Samostatné hnuteľné veci a súbory hnuteľných vecí";"023 Dopravné prostriedky";"518 Ostatné služby"})),"ok",IF(AND(A41="2.2.1 Produktívne investície do akvakultúry",B41="3 - Zlepšenie zdravia a dobrých životných podmienok zvierat",D41&lt;&gt;"",OR(C41={"013 Softvér";"014 Oceniteľné práva";"021 Stavby";"022 Samostatné hnuteľné veci a súbory hnuteľných vecí";"518 Ostatné služby"})),"ok",IF(AND(A41="2.2.1 Produktívne investície do akvakultúry",B41="4 - Zvyšovanie kvality produktov alebo ich pridanej hodnoty",D41&lt;&gt;"",OR(C41={"013 Softvér";"014 Oceniteľné práva";"021 Stavby";"022 Samostatné hnuteľné veci a súbory hnuteľných vecí";"518 Ostatné služby"})),"ok",IF(AND(A41="2.2.1 Produktívne investície do akvakultúry",B41="5 - Obnova existujúcich produkčných zariadení",D41&lt;&gt;"",OR(C41={"021 Stavby";"022 Samostatné hnuteľné veci a súbory hnuteľných vecí";"518 Ostatné služby"})),"ok",IF(AND(A41="2.2.1 Produktívne investície do akvakultúry",B41="6 - Doplnkové činnosti",D41&lt;&gt;"",OR(C41={"013 Softvér";"014 Oceniteľné práva";"021 Stavby";"022 Samostatné hnuteľné veci a súbory hnuteľných vecí";"518 Ostatné služby"})),"ok",IF(AND(A41="2.3.1 Produktívne investície do akvakultúry",B41="1 - Znižovanie negatívneho vplyvu alebo zvyšovanie pozitívneho vplyvu na životné prostredie a zvyšovanie efektívnosti využívania zdrojov",D41&lt;&gt;"",OR(C41={"021 Stavby";"022 Samostatné hnuteľné veci a súbory hnuteľných vecí";"518 Ostatné služby"})),"ok",IF(AND(A41="2.3.1 Produktívne investície do akvakultúry",B41="2 - Recirkulačné systémy",D41&lt;&gt;"",OR(C41={"013 Softvér";"014 Oceniteľné práva";"021 Stavby";"022 Samostatné hnuteľné veci a súbory hnuteľných vecí";"027 Pozemky";"518 Ostatné služby"})),"ok",IF(AND(A41="5.1.1 Marketingové opatrenia",B41="1 - Získanie nových trhov a zlepšenie marketingových podmienok",D41&lt;&gt;"",OR(C41={"512 Cestovné náhrady";"518 Ostatné služby"})),"ok",IF(AND(A41="5.2.1 Spracovanie produktov rybolovu a akvakultúry",B41="1 - Úspora energie alebo znižovanie vplyvu na životné prostredie",D41&lt;&gt;"",OR(C41={"013 Softvér";"014 Oceniteľné práva";"021 Stavby";"022 Samostatné hnuteľné veci a súbory hnuteľných vecí";"518 Ostatné služby"})),"ok",IF(AND(A41="5.2.1 Spracovanie produktov rybolovu a akvakultúry",B41="2 - Zlepšenie bezpečnosti, hygieny, zdravia a pracovných podmienok",D41&lt;&gt;"",OR(C41={"013 Softvér";"014 Oceniteľné práva";"021 Stavby";"022 Samostatné hnuteľné veci a súbory hnuteľných vecí";"518 Ostatné služby"})),"ok",IF(AND(A41="5.2.1 Spracovanie produktov rybolovu a akvakultúry",B41="3 - Zavádzanie nových alebo zlepšených produktov, procesov alebo systémov riadenia a organizácie",D41&lt;&gt;"",OR(C41={"013 Softvér";"014 Oceniteľné práva";"021 Stavby";"022 Samostatné hnuteľné veci a súbory hnuteľných vecí";"023 Dopravné prostriedky";"518 Ostatné služby"})),"ok","chyba")))))))))))))</f>
        <v>ok</v>
      </c>
      <c r="W41" s="4">
        <f t="shared" si="10"/>
        <v>0</v>
      </c>
      <c r="Y41" s="9" t="s">
        <v>28</v>
      </c>
    </row>
    <row r="42" spans="1:25" ht="24.95" customHeight="1" x14ac:dyDescent="0.2">
      <c r="A42" s="42"/>
      <c r="B42" s="43"/>
      <c r="C42" s="43"/>
      <c r="D42" s="44"/>
      <c r="E42" s="98"/>
      <c r="F42" s="99"/>
      <c r="G42" s="45"/>
      <c r="H42" s="46"/>
      <c r="I42" s="38">
        <f t="shared" si="3"/>
        <v>0</v>
      </c>
      <c r="J42" s="46"/>
      <c r="K42" s="46"/>
      <c r="L42" s="46"/>
      <c r="M42" s="46"/>
      <c r="N42" s="47">
        <f t="shared" si="4"/>
        <v>0</v>
      </c>
      <c r="O42" s="39" t="str">
        <f t="shared" si="5"/>
        <v/>
      </c>
      <c r="P42" s="48"/>
      <c r="Q42" s="49">
        <f t="shared" si="6"/>
        <v>0</v>
      </c>
      <c r="S42" s="4" t="str">
        <f t="shared" si="7"/>
        <v/>
      </c>
      <c r="T42" s="4" t="str">
        <f t="shared" si="8"/>
        <v/>
      </c>
      <c r="U42" s="4" t="str">
        <f t="shared" si="9"/>
        <v/>
      </c>
      <c r="V42" s="4" t="str">
        <f>IF(AND(A42="",B42="",C42="",D42=""),"ok",IF(AND(A42="2.2.1 Produktívne investície do akvakultúry",B42="1 - Produktívne investície do akvakultúry -  výstavba novej akvakultúrnej prevádzky",D42&lt;&gt;"",OR(C42={"013 Softvér";"014 Oceniteľné práva";"021 Stavby";"022 Samostatné hnuteľné veci a súbory hnuteľných vecí";"027 Pozemky";"518 Ostatné služby"})),"ok",IF(AND(A42="2.2.1 Produktívne investície do akvakultúry",B42="2 - Modernizácia existujúcich akvakultúrnych prevádzok",D42&lt;&gt;"",OR(C42={"013 Softvér";"014 Oceniteľné práva";"021 Stavby";"022 Samostatné hnuteľné veci a súbory hnuteľných vecí";"023 Dopravné prostriedky";"518 Ostatné služby"})),"ok",IF(AND(A42="2.2.1 Produktívne investície do akvakultúry",B42="3 - Zlepšenie zdravia a dobrých životných podmienok zvierat",D42&lt;&gt;"",OR(C42={"013 Softvér";"014 Oceniteľné práva";"021 Stavby";"022 Samostatné hnuteľné veci a súbory hnuteľných vecí";"518 Ostatné služby"})),"ok",IF(AND(A42="2.2.1 Produktívne investície do akvakultúry",B42="4 - Zvyšovanie kvality produktov alebo ich pridanej hodnoty",D42&lt;&gt;"",OR(C42={"013 Softvér";"014 Oceniteľné práva";"021 Stavby";"022 Samostatné hnuteľné veci a súbory hnuteľných vecí";"518 Ostatné služby"})),"ok",IF(AND(A42="2.2.1 Produktívne investície do akvakultúry",B42="5 - Obnova existujúcich produkčných zariadení",D42&lt;&gt;"",OR(C42={"021 Stavby";"022 Samostatné hnuteľné veci a súbory hnuteľných vecí";"518 Ostatné služby"})),"ok",IF(AND(A42="2.2.1 Produktívne investície do akvakultúry",B42="6 - Doplnkové činnosti",D42&lt;&gt;"",OR(C42={"013 Softvér";"014 Oceniteľné práva";"021 Stavby";"022 Samostatné hnuteľné veci a súbory hnuteľných vecí";"518 Ostatné služby"})),"ok",IF(AND(A42="2.3.1 Produktívne investície do akvakultúry",B42="1 - Znižovanie negatívneho vplyvu alebo zvyšovanie pozitívneho vplyvu na životné prostredie a zvyšovanie efektívnosti využívania zdrojov",D42&lt;&gt;"",OR(C42={"021 Stavby";"022 Samostatné hnuteľné veci a súbory hnuteľných vecí";"518 Ostatné služby"})),"ok",IF(AND(A42="2.3.1 Produktívne investície do akvakultúry",B42="2 - Recirkulačné systémy",D42&lt;&gt;"",OR(C42={"013 Softvér";"014 Oceniteľné práva";"021 Stavby";"022 Samostatné hnuteľné veci a súbory hnuteľných vecí";"027 Pozemky";"518 Ostatné služby"})),"ok",IF(AND(A42="5.1.1 Marketingové opatrenia",B42="1 - Získanie nových trhov a zlepšenie marketingových podmienok",D42&lt;&gt;"",OR(C42={"512 Cestovné náhrady";"518 Ostatné služby"})),"ok",IF(AND(A42="5.2.1 Spracovanie produktov rybolovu a akvakultúry",B42="1 - Úspora energie alebo znižovanie vplyvu na životné prostredie",D42&lt;&gt;"",OR(C42={"013 Softvér";"014 Oceniteľné práva";"021 Stavby";"022 Samostatné hnuteľné veci a súbory hnuteľných vecí";"518 Ostatné služby"})),"ok",IF(AND(A42="5.2.1 Spracovanie produktov rybolovu a akvakultúry",B42="2 - Zlepšenie bezpečnosti, hygieny, zdravia a pracovných podmienok",D42&lt;&gt;"",OR(C42={"013 Softvér";"014 Oceniteľné práva";"021 Stavby";"022 Samostatné hnuteľné veci a súbory hnuteľných vecí";"518 Ostatné služby"})),"ok",IF(AND(A42="5.2.1 Spracovanie produktov rybolovu a akvakultúry",B42="3 - Zavádzanie nových alebo zlepšených produktov, procesov alebo systémov riadenia a organizácie",D42&lt;&gt;"",OR(C42={"013 Softvér";"014 Oceniteľné práva";"021 Stavby";"022 Samostatné hnuteľné veci a súbory hnuteľných vecí";"023 Dopravné prostriedky";"518 Ostatné služby"})),"ok","chyba")))))))))))))</f>
        <v>ok</v>
      </c>
      <c r="W42" s="4">
        <f t="shared" si="10"/>
        <v>0</v>
      </c>
      <c r="Y42" s="7"/>
    </row>
    <row r="43" spans="1:25" ht="24.95" customHeight="1" x14ac:dyDescent="0.2">
      <c r="A43" s="42"/>
      <c r="B43" s="43"/>
      <c r="C43" s="43"/>
      <c r="D43" s="44"/>
      <c r="E43" s="98"/>
      <c r="F43" s="99"/>
      <c r="G43" s="45"/>
      <c r="H43" s="46"/>
      <c r="I43" s="38">
        <f t="shared" si="3"/>
        <v>0</v>
      </c>
      <c r="J43" s="46"/>
      <c r="K43" s="46"/>
      <c r="L43" s="46"/>
      <c r="M43" s="46"/>
      <c r="N43" s="47">
        <f t="shared" si="4"/>
        <v>0</v>
      </c>
      <c r="O43" s="39" t="str">
        <f t="shared" si="5"/>
        <v/>
      </c>
      <c r="P43" s="48"/>
      <c r="Q43" s="49">
        <f t="shared" si="6"/>
        <v>0</v>
      </c>
      <c r="S43" s="4" t="str">
        <f t="shared" si="7"/>
        <v/>
      </c>
      <c r="T43" s="4" t="str">
        <f t="shared" si="8"/>
        <v/>
      </c>
      <c r="U43" s="4" t="str">
        <f t="shared" si="9"/>
        <v/>
      </c>
      <c r="V43" s="4" t="str">
        <f>IF(AND(A43="",B43="",C43="",D43=""),"ok",IF(AND(A43="2.2.1 Produktívne investície do akvakultúry",B43="1 - Produktívne investície do akvakultúry -  výstavba novej akvakultúrnej prevádzky",D43&lt;&gt;"",OR(C43={"013 Softvér";"014 Oceniteľné práva";"021 Stavby";"022 Samostatné hnuteľné veci a súbory hnuteľných vecí";"027 Pozemky";"518 Ostatné služby"})),"ok",IF(AND(A43="2.2.1 Produktívne investície do akvakultúry",B43="2 - Modernizácia existujúcich akvakultúrnych prevádzok",D43&lt;&gt;"",OR(C43={"013 Softvér";"014 Oceniteľné práva";"021 Stavby";"022 Samostatné hnuteľné veci a súbory hnuteľných vecí";"023 Dopravné prostriedky";"518 Ostatné služby"})),"ok",IF(AND(A43="2.2.1 Produktívne investície do akvakultúry",B43="3 - Zlepšenie zdravia a dobrých životných podmienok zvierat",D43&lt;&gt;"",OR(C43={"013 Softvér";"014 Oceniteľné práva";"021 Stavby";"022 Samostatné hnuteľné veci a súbory hnuteľných vecí";"518 Ostatné služby"})),"ok",IF(AND(A43="2.2.1 Produktívne investície do akvakultúry",B43="4 - Zvyšovanie kvality produktov alebo ich pridanej hodnoty",D43&lt;&gt;"",OR(C43={"013 Softvér";"014 Oceniteľné práva";"021 Stavby";"022 Samostatné hnuteľné veci a súbory hnuteľných vecí";"518 Ostatné služby"})),"ok",IF(AND(A43="2.2.1 Produktívne investície do akvakultúry",B43="5 - Obnova existujúcich produkčných zariadení",D43&lt;&gt;"",OR(C43={"021 Stavby";"022 Samostatné hnuteľné veci a súbory hnuteľných vecí";"518 Ostatné služby"})),"ok",IF(AND(A43="2.2.1 Produktívne investície do akvakultúry",B43="6 - Doplnkové činnosti",D43&lt;&gt;"",OR(C43={"013 Softvér";"014 Oceniteľné práva";"021 Stavby";"022 Samostatné hnuteľné veci a súbory hnuteľných vecí";"518 Ostatné služby"})),"ok",IF(AND(A43="2.3.1 Produktívne investície do akvakultúry",B43="1 - Znižovanie negatívneho vplyvu alebo zvyšovanie pozitívneho vplyvu na životné prostredie a zvyšovanie efektívnosti využívania zdrojov",D43&lt;&gt;"",OR(C43={"021 Stavby";"022 Samostatné hnuteľné veci a súbory hnuteľných vecí";"518 Ostatné služby"})),"ok",IF(AND(A43="2.3.1 Produktívne investície do akvakultúry",B43="2 - Recirkulačné systémy",D43&lt;&gt;"",OR(C43={"013 Softvér";"014 Oceniteľné práva";"021 Stavby";"022 Samostatné hnuteľné veci a súbory hnuteľných vecí";"027 Pozemky";"518 Ostatné služby"})),"ok",IF(AND(A43="5.1.1 Marketingové opatrenia",B43="1 - Získanie nových trhov a zlepšenie marketingových podmienok",D43&lt;&gt;"",OR(C43={"512 Cestovné náhrady";"518 Ostatné služby"})),"ok",IF(AND(A43="5.2.1 Spracovanie produktov rybolovu a akvakultúry",B43="1 - Úspora energie alebo znižovanie vplyvu na životné prostredie",D43&lt;&gt;"",OR(C43={"013 Softvér";"014 Oceniteľné práva";"021 Stavby";"022 Samostatné hnuteľné veci a súbory hnuteľných vecí";"518 Ostatné služby"})),"ok",IF(AND(A43="5.2.1 Spracovanie produktov rybolovu a akvakultúry",B43="2 - Zlepšenie bezpečnosti, hygieny, zdravia a pracovných podmienok",D43&lt;&gt;"",OR(C43={"013 Softvér";"014 Oceniteľné práva";"021 Stavby";"022 Samostatné hnuteľné veci a súbory hnuteľných vecí";"518 Ostatné služby"})),"ok",IF(AND(A43="5.2.1 Spracovanie produktov rybolovu a akvakultúry",B43="3 - Zavádzanie nových alebo zlepšených produktov, procesov alebo systémov riadenia a organizácie",D43&lt;&gt;"",OR(C43={"013 Softvér";"014 Oceniteľné práva";"021 Stavby";"022 Samostatné hnuteľné veci a súbory hnuteľných vecí";"023 Dopravné prostriedky";"518 Ostatné služby"})),"ok","chyba")))))))))))))</f>
        <v>ok</v>
      </c>
      <c r="W43" s="4">
        <f t="shared" si="10"/>
        <v>0</v>
      </c>
      <c r="Y43" s="10" t="s">
        <v>54</v>
      </c>
    </row>
    <row r="44" spans="1:25" ht="24.95" customHeight="1" x14ac:dyDescent="0.2">
      <c r="A44" s="42"/>
      <c r="B44" s="43"/>
      <c r="C44" s="43"/>
      <c r="D44" s="44"/>
      <c r="E44" s="98"/>
      <c r="F44" s="99"/>
      <c r="G44" s="45"/>
      <c r="H44" s="46"/>
      <c r="I44" s="38">
        <f t="shared" si="3"/>
        <v>0</v>
      </c>
      <c r="J44" s="46"/>
      <c r="K44" s="46"/>
      <c r="L44" s="46"/>
      <c r="M44" s="46"/>
      <c r="N44" s="47">
        <f t="shared" si="4"/>
        <v>0</v>
      </c>
      <c r="O44" s="39" t="str">
        <f t="shared" si="5"/>
        <v/>
      </c>
      <c r="P44" s="48"/>
      <c r="Q44" s="49">
        <f t="shared" si="6"/>
        <v>0</v>
      </c>
      <c r="S44" s="4" t="str">
        <f t="shared" si="7"/>
        <v/>
      </c>
      <c r="T44" s="4" t="str">
        <f t="shared" si="8"/>
        <v/>
      </c>
      <c r="U44" s="4" t="str">
        <f t="shared" si="9"/>
        <v/>
      </c>
      <c r="V44" s="4" t="str">
        <f>IF(AND(A44="",B44="",C44="",D44=""),"ok",IF(AND(A44="2.2.1 Produktívne investície do akvakultúry",B44="1 - Produktívne investície do akvakultúry -  výstavba novej akvakultúrnej prevádzky",D44&lt;&gt;"",OR(C44={"013 Softvér";"014 Oceniteľné práva";"021 Stavby";"022 Samostatné hnuteľné veci a súbory hnuteľných vecí";"027 Pozemky";"518 Ostatné služby"})),"ok",IF(AND(A44="2.2.1 Produktívne investície do akvakultúry",B44="2 - Modernizácia existujúcich akvakultúrnych prevádzok",D44&lt;&gt;"",OR(C44={"013 Softvér";"014 Oceniteľné práva";"021 Stavby";"022 Samostatné hnuteľné veci a súbory hnuteľných vecí";"023 Dopravné prostriedky";"518 Ostatné služby"})),"ok",IF(AND(A44="2.2.1 Produktívne investície do akvakultúry",B44="3 - Zlepšenie zdravia a dobrých životných podmienok zvierat",D44&lt;&gt;"",OR(C44={"013 Softvér";"014 Oceniteľné práva";"021 Stavby";"022 Samostatné hnuteľné veci a súbory hnuteľných vecí";"518 Ostatné služby"})),"ok",IF(AND(A44="2.2.1 Produktívne investície do akvakultúry",B44="4 - Zvyšovanie kvality produktov alebo ich pridanej hodnoty",D44&lt;&gt;"",OR(C44={"013 Softvér";"014 Oceniteľné práva";"021 Stavby";"022 Samostatné hnuteľné veci a súbory hnuteľných vecí";"518 Ostatné služby"})),"ok",IF(AND(A44="2.2.1 Produktívne investície do akvakultúry",B44="5 - Obnova existujúcich produkčných zariadení",D44&lt;&gt;"",OR(C44={"021 Stavby";"022 Samostatné hnuteľné veci a súbory hnuteľných vecí";"518 Ostatné služby"})),"ok",IF(AND(A44="2.2.1 Produktívne investície do akvakultúry",B44="6 - Doplnkové činnosti",D44&lt;&gt;"",OR(C44={"013 Softvér";"014 Oceniteľné práva";"021 Stavby";"022 Samostatné hnuteľné veci a súbory hnuteľných vecí";"518 Ostatné služby"})),"ok",IF(AND(A44="2.3.1 Produktívne investície do akvakultúry",B44="1 - Znižovanie negatívneho vplyvu alebo zvyšovanie pozitívneho vplyvu na životné prostredie a zvyšovanie efektívnosti využívania zdrojov",D44&lt;&gt;"",OR(C44={"021 Stavby";"022 Samostatné hnuteľné veci a súbory hnuteľných vecí";"518 Ostatné služby"})),"ok",IF(AND(A44="2.3.1 Produktívne investície do akvakultúry",B44="2 - Recirkulačné systémy",D44&lt;&gt;"",OR(C44={"013 Softvér";"014 Oceniteľné práva";"021 Stavby";"022 Samostatné hnuteľné veci a súbory hnuteľných vecí";"027 Pozemky";"518 Ostatné služby"})),"ok",IF(AND(A44="5.1.1 Marketingové opatrenia",B44="1 - Získanie nových trhov a zlepšenie marketingových podmienok",D44&lt;&gt;"",OR(C44={"512 Cestovné náhrady";"518 Ostatné služby"})),"ok",IF(AND(A44="5.2.1 Spracovanie produktov rybolovu a akvakultúry",B44="1 - Úspora energie alebo znižovanie vplyvu na životné prostredie",D44&lt;&gt;"",OR(C44={"013 Softvér";"014 Oceniteľné práva";"021 Stavby";"022 Samostatné hnuteľné veci a súbory hnuteľných vecí";"518 Ostatné služby"})),"ok",IF(AND(A44="5.2.1 Spracovanie produktov rybolovu a akvakultúry",B44="2 - Zlepšenie bezpečnosti, hygieny, zdravia a pracovných podmienok",D44&lt;&gt;"",OR(C44={"013 Softvér";"014 Oceniteľné práva";"021 Stavby";"022 Samostatné hnuteľné veci a súbory hnuteľných vecí";"518 Ostatné služby"})),"ok",IF(AND(A44="5.2.1 Spracovanie produktov rybolovu a akvakultúry",B44="3 - Zavádzanie nových alebo zlepšených produktov, procesov alebo systémov riadenia a organizácie",D44&lt;&gt;"",OR(C44={"013 Softvér";"014 Oceniteľné práva";"021 Stavby";"022 Samostatné hnuteľné veci a súbory hnuteľných vecí";"023 Dopravné prostriedky";"518 Ostatné služby"})),"ok","chyba")))))))))))))</f>
        <v>ok</v>
      </c>
      <c r="W44" s="4">
        <f t="shared" si="10"/>
        <v>0</v>
      </c>
      <c r="Y44" s="9" t="s">
        <v>26</v>
      </c>
    </row>
    <row r="45" spans="1:25" ht="24.95" customHeight="1" x14ac:dyDescent="0.2">
      <c r="A45" s="42"/>
      <c r="B45" s="43"/>
      <c r="C45" s="43"/>
      <c r="D45" s="44"/>
      <c r="E45" s="98"/>
      <c r="F45" s="99"/>
      <c r="G45" s="45"/>
      <c r="H45" s="46"/>
      <c r="I45" s="38">
        <f t="shared" si="3"/>
        <v>0</v>
      </c>
      <c r="J45" s="46"/>
      <c r="K45" s="46"/>
      <c r="L45" s="46"/>
      <c r="M45" s="46"/>
      <c r="N45" s="47">
        <f t="shared" si="4"/>
        <v>0</v>
      </c>
      <c r="O45" s="39" t="str">
        <f t="shared" si="5"/>
        <v/>
      </c>
      <c r="P45" s="48"/>
      <c r="Q45" s="49">
        <f t="shared" si="6"/>
        <v>0</v>
      </c>
      <c r="S45" s="4" t="str">
        <f t="shared" si="7"/>
        <v/>
      </c>
      <c r="T45" s="4" t="str">
        <f t="shared" si="8"/>
        <v/>
      </c>
      <c r="U45" s="4" t="str">
        <f t="shared" si="9"/>
        <v/>
      </c>
      <c r="V45" s="4" t="str">
        <f>IF(AND(A45="",B45="",C45="",D45=""),"ok",IF(AND(A45="2.2.1 Produktívne investície do akvakultúry",B45="1 - Produktívne investície do akvakultúry -  výstavba novej akvakultúrnej prevádzky",D45&lt;&gt;"",OR(C45={"013 Softvér";"014 Oceniteľné práva";"021 Stavby";"022 Samostatné hnuteľné veci a súbory hnuteľných vecí";"027 Pozemky";"518 Ostatné služby"})),"ok",IF(AND(A45="2.2.1 Produktívne investície do akvakultúry",B45="2 - Modernizácia existujúcich akvakultúrnych prevádzok",D45&lt;&gt;"",OR(C45={"013 Softvér";"014 Oceniteľné práva";"021 Stavby";"022 Samostatné hnuteľné veci a súbory hnuteľných vecí";"023 Dopravné prostriedky";"518 Ostatné služby"})),"ok",IF(AND(A45="2.2.1 Produktívne investície do akvakultúry",B45="3 - Zlepšenie zdravia a dobrých životných podmienok zvierat",D45&lt;&gt;"",OR(C45={"013 Softvér";"014 Oceniteľné práva";"021 Stavby";"022 Samostatné hnuteľné veci a súbory hnuteľných vecí";"518 Ostatné služby"})),"ok",IF(AND(A45="2.2.1 Produktívne investície do akvakultúry",B45="4 - Zvyšovanie kvality produktov alebo ich pridanej hodnoty",D45&lt;&gt;"",OR(C45={"013 Softvér";"014 Oceniteľné práva";"021 Stavby";"022 Samostatné hnuteľné veci a súbory hnuteľných vecí";"518 Ostatné služby"})),"ok",IF(AND(A45="2.2.1 Produktívne investície do akvakultúry",B45="5 - Obnova existujúcich produkčných zariadení",D45&lt;&gt;"",OR(C45={"021 Stavby";"022 Samostatné hnuteľné veci a súbory hnuteľných vecí";"518 Ostatné služby"})),"ok",IF(AND(A45="2.2.1 Produktívne investície do akvakultúry",B45="6 - Doplnkové činnosti",D45&lt;&gt;"",OR(C45={"013 Softvér";"014 Oceniteľné práva";"021 Stavby";"022 Samostatné hnuteľné veci a súbory hnuteľných vecí";"518 Ostatné služby"})),"ok",IF(AND(A45="2.3.1 Produktívne investície do akvakultúry",B45="1 - Znižovanie negatívneho vplyvu alebo zvyšovanie pozitívneho vplyvu na životné prostredie a zvyšovanie efektívnosti využívania zdrojov",D45&lt;&gt;"",OR(C45={"021 Stavby";"022 Samostatné hnuteľné veci a súbory hnuteľných vecí";"518 Ostatné služby"})),"ok",IF(AND(A45="2.3.1 Produktívne investície do akvakultúry",B45="2 - Recirkulačné systémy",D45&lt;&gt;"",OR(C45={"013 Softvér";"014 Oceniteľné práva";"021 Stavby";"022 Samostatné hnuteľné veci a súbory hnuteľných vecí";"027 Pozemky";"518 Ostatné služby"})),"ok",IF(AND(A45="5.1.1 Marketingové opatrenia",B45="1 - Získanie nových trhov a zlepšenie marketingových podmienok",D45&lt;&gt;"",OR(C45={"512 Cestovné náhrady";"518 Ostatné služby"})),"ok",IF(AND(A45="5.2.1 Spracovanie produktov rybolovu a akvakultúry",B45="1 - Úspora energie alebo znižovanie vplyvu na životné prostredie",D45&lt;&gt;"",OR(C45={"013 Softvér";"014 Oceniteľné práva";"021 Stavby";"022 Samostatné hnuteľné veci a súbory hnuteľných vecí";"518 Ostatné služby"})),"ok",IF(AND(A45="5.2.1 Spracovanie produktov rybolovu a akvakultúry",B45="2 - Zlepšenie bezpečnosti, hygieny, zdravia a pracovných podmienok",D45&lt;&gt;"",OR(C45={"013 Softvér";"014 Oceniteľné práva";"021 Stavby";"022 Samostatné hnuteľné veci a súbory hnuteľných vecí";"518 Ostatné služby"})),"ok",IF(AND(A45="5.2.1 Spracovanie produktov rybolovu a akvakultúry",B45="3 - Zavádzanie nových alebo zlepšených produktov, procesov alebo systémov riadenia a organizácie",D45&lt;&gt;"",OR(C45={"013 Softvér";"014 Oceniteľné práva";"021 Stavby";"022 Samostatné hnuteľné veci a súbory hnuteľných vecí";"023 Dopravné prostriedky";"518 Ostatné služby"})),"ok","chyba")))))))))))))</f>
        <v>ok</v>
      </c>
      <c r="W45" s="4">
        <f t="shared" si="10"/>
        <v>0</v>
      </c>
      <c r="Y45" s="9" t="s">
        <v>28</v>
      </c>
    </row>
    <row r="46" spans="1:25" ht="24.95" customHeight="1" x14ac:dyDescent="0.2">
      <c r="A46" s="42"/>
      <c r="B46" s="43"/>
      <c r="C46" s="43"/>
      <c r="D46" s="44"/>
      <c r="E46" s="98"/>
      <c r="F46" s="99"/>
      <c r="G46" s="45"/>
      <c r="H46" s="46"/>
      <c r="I46" s="38">
        <f t="shared" si="3"/>
        <v>0</v>
      </c>
      <c r="J46" s="46"/>
      <c r="K46" s="46"/>
      <c r="L46" s="46"/>
      <c r="M46" s="46"/>
      <c r="N46" s="47">
        <f t="shared" si="4"/>
        <v>0</v>
      </c>
      <c r="O46" s="39" t="str">
        <f t="shared" si="5"/>
        <v/>
      </c>
      <c r="P46" s="48"/>
      <c r="Q46" s="49">
        <f t="shared" si="6"/>
        <v>0</v>
      </c>
      <c r="S46" s="4" t="str">
        <f t="shared" si="7"/>
        <v/>
      </c>
      <c r="T46" s="4" t="str">
        <f t="shared" si="8"/>
        <v/>
      </c>
      <c r="U46" s="4" t="str">
        <f t="shared" si="9"/>
        <v/>
      </c>
      <c r="V46" s="4" t="str">
        <f>IF(AND(A46="",B46="",C46="",D46=""),"ok",IF(AND(A46="2.2.1 Produktívne investície do akvakultúry",B46="1 - Produktívne investície do akvakultúry -  výstavba novej akvakultúrnej prevádzky",D46&lt;&gt;"",OR(C46={"013 Softvér";"014 Oceniteľné práva";"021 Stavby";"022 Samostatné hnuteľné veci a súbory hnuteľných vecí";"027 Pozemky";"518 Ostatné služby"})),"ok",IF(AND(A46="2.2.1 Produktívne investície do akvakultúry",B46="2 - Modernizácia existujúcich akvakultúrnych prevádzok",D46&lt;&gt;"",OR(C46={"013 Softvér";"014 Oceniteľné práva";"021 Stavby";"022 Samostatné hnuteľné veci a súbory hnuteľných vecí";"023 Dopravné prostriedky";"518 Ostatné služby"})),"ok",IF(AND(A46="2.2.1 Produktívne investície do akvakultúry",B46="3 - Zlepšenie zdravia a dobrých životných podmienok zvierat",D46&lt;&gt;"",OR(C46={"013 Softvér";"014 Oceniteľné práva";"021 Stavby";"022 Samostatné hnuteľné veci a súbory hnuteľných vecí";"518 Ostatné služby"})),"ok",IF(AND(A46="2.2.1 Produktívne investície do akvakultúry",B46="4 - Zvyšovanie kvality produktov alebo ich pridanej hodnoty",D46&lt;&gt;"",OR(C46={"013 Softvér";"014 Oceniteľné práva";"021 Stavby";"022 Samostatné hnuteľné veci a súbory hnuteľných vecí";"518 Ostatné služby"})),"ok",IF(AND(A46="2.2.1 Produktívne investície do akvakultúry",B46="5 - Obnova existujúcich produkčných zariadení",D46&lt;&gt;"",OR(C46={"021 Stavby";"022 Samostatné hnuteľné veci a súbory hnuteľných vecí";"518 Ostatné služby"})),"ok",IF(AND(A46="2.2.1 Produktívne investície do akvakultúry",B46="6 - Doplnkové činnosti",D46&lt;&gt;"",OR(C46={"013 Softvér";"014 Oceniteľné práva";"021 Stavby";"022 Samostatné hnuteľné veci a súbory hnuteľných vecí";"518 Ostatné služby"})),"ok",IF(AND(A46="2.3.1 Produktívne investície do akvakultúry",B46="1 - Znižovanie negatívneho vplyvu alebo zvyšovanie pozitívneho vplyvu na životné prostredie a zvyšovanie efektívnosti využívania zdrojov",D46&lt;&gt;"",OR(C46={"021 Stavby";"022 Samostatné hnuteľné veci a súbory hnuteľných vecí";"518 Ostatné služby"})),"ok",IF(AND(A46="2.3.1 Produktívne investície do akvakultúry",B46="2 - Recirkulačné systémy",D46&lt;&gt;"",OR(C46={"013 Softvér";"014 Oceniteľné práva";"021 Stavby";"022 Samostatné hnuteľné veci a súbory hnuteľných vecí";"027 Pozemky";"518 Ostatné služby"})),"ok",IF(AND(A46="5.1.1 Marketingové opatrenia",B46="1 - Získanie nových trhov a zlepšenie marketingových podmienok",D46&lt;&gt;"",OR(C46={"512 Cestovné náhrady";"518 Ostatné služby"})),"ok",IF(AND(A46="5.2.1 Spracovanie produktov rybolovu a akvakultúry",B46="1 - Úspora energie alebo znižovanie vplyvu na životné prostredie",D46&lt;&gt;"",OR(C46={"013 Softvér";"014 Oceniteľné práva";"021 Stavby";"022 Samostatné hnuteľné veci a súbory hnuteľných vecí";"518 Ostatné služby"})),"ok",IF(AND(A46="5.2.1 Spracovanie produktov rybolovu a akvakultúry",B46="2 - Zlepšenie bezpečnosti, hygieny, zdravia a pracovných podmienok",D46&lt;&gt;"",OR(C46={"013 Softvér";"014 Oceniteľné práva";"021 Stavby";"022 Samostatné hnuteľné veci a súbory hnuteľných vecí";"518 Ostatné služby"})),"ok",IF(AND(A46="5.2.1 Spracovanie produktov rybolovu a akvakultúry",B46="3 - Zavádzanie nových alebo zlepšených produktov, procesov alebo systémov riadenia a organizácie",D46&lt;&gt;"",OR(C46={"013 Softvér";"014 Oceniteľné práva";"021 Stavby";"022 Samostatné hnuteľné veci a súbory hnuteľných vecí";"023 Dopravné prostriedky";"518 Ostatné služby"})),"ok","chyba")))))))))))))</f>
        <v>ok</v>
      </c>
      <c r="W46" s="4">
        <f t="shared" si="10"/>
        <v>0</v>
      </c>
      <c r="Y46" s="9"/>
    </row>
    <row r="47" spans="1:25" ht="24.95" customHeight="1" x14ac:dyDescent="0.2">
      <c r="A47" s="42"/>
      <c r="B47" s="43"/>
      <c r="C47" s="43"/>
      <c r="D47" s="44"/>
      <c r="E47" s="98"/>
      <c r="F47" s="99"/>
      <c r="G47" s="45"/>
      <c r="H47" s="46"/>
      <c r="I47" s="38">
        <f t="shared" si="3"/>
        <v>0</v>
      </c>
      <c r="J47" s="46"/>
      <c r="K47" s="46"/>
      <c r="L47" s="46"/>
      <c r="M47" s="46"/>
      <c r="N47" s="47">
        <f t="shared" si="4"/>
        <v>0</v>
      </c>
      <c r="O47" s="39" t="str">
        <f t="shared" si="5"/>
        <v/>
      </c>
      <c r="P47" s="48"/>
      <c r="Q47" s="49">
        <f t="shared" si="6"/>
        <v>0</v>
      </c>
      <c r="S47" s="4" t="str">
        <f t="shared" si="7"/>
        <v/>
      </c>
      <c r="T47" s="4" t="str">
        <f t="shared" si="8"/>
        <v/>
      </c>
      <c r="U47" s="4" t="str">
        <f t="shared" si="9"/>
        <v/>
      </c>
      <c r="V47" s="4" t="str">
        <f>IF(AND(A47="",B47="",C47="",D47=""),"ok",IF(AND(A47="2.2.1 Produktívne investície do akvakultúry",B47="1 - Produktívne investície do akvakultúry -  výstavba novej akvakultúrnej prevádzky",D47&lt;&gt;"",OR(C47={"013 Softvér";"014 Oceniteľné práva";"021 Stavby";"022 Samostatné hnuteľné veci a súbory hnuteľných vecí";"027 Pozemky";"518 Ostatné služby"})),"ok",IF(AND(A47="2.2.1 Produktívne investície do akvakultúry",B47="2 - Modernizácia existujúcich akvakultúrnych prevádzok",D47&lt;&gt;"",OR(C47={"013 Softvér";"014 Oceniteľné práva";"021 Stavby";"022 Samostatné hnuteľné veci a súbory hnuteľných vecí";"023 Dopravné prostriedky";"518 Ostatné služby"})),"ok",IF(AND(A47="2.2.1 Produktívne investície do akvakultúry",B47="3 - Zlepšenie zdravia a dobrých životných podmienok zvierat",D47&lt;&gt;"",OR(C47={"013 Softvér";"014 Oceniteľné práva";"021 Stavby";"022 Samostatné hnuteľné veci a súbory hnuteľných vecí";"518 Ostatné služby"})),"ok",IF(AND(A47="2.2.1 Produktívne investície do akvakultúry",B47="4 - Zvyšovanie kvality produktov alebo ich pridanej hodnoty",D47&lt;&gt;"",OR(C47={"013 Softvér";"014 Oceniteľné práva";"021 Stavby";"022 Samostatné hnuteľné veci a súbory hnuteľných vecí";"518 Ostatné služby"})),"ok",IF(AND(A47="2.2.1 Produktívne investície do akvakultúry",B47="5 - Obnova existujúcich produkčných zariadení",D47&lt;&gt;"",OR(C47={"021 Stavby";"022 Samostatné hnuteľné veci a súbory hnuteľných vecí";"518 Ostatné služby"})),"ok",IF(AND(A47="2.2.1 Produktívne investície do akvakultúry",B47="6 - Doplnkové činnosti",D47&lt;&gt;"",OR(C47={"013 Softvér";"014 Oceniteľné práva";"021 Stavby";"022 Samostatné hnuteľné veci a súbory hnuteľných vecí";"518 Ostatné služby"})),"ok",IF(AND(A47="2.3.1 Produktívne investície do akvakultúry",B47="1 - Znižovanie negatívneho vplyvu alebo zvyšovanie pozitívneho vplyvu na životné prostredie a zvyšovanie efektívnosti využívania zdrojov",D47&lt;&gt;"",OR(C47={"021 Stavby";"022 Samostatné hnuteľné veci a súbory hnuteľných vecí";"518 Ostatné služby"})),"ok",IF(AND(A47="2.3.1 Produktívne investície do akvakultúry",B47="2 - Recirkulačné systémy",D47&lt;&gt;"",OR(C47={"013 Softvér";"014 Oceniteľné práva";"021 Stavby";"022 Samostatné hnuteľné veci a súbory hnuteľných vecí";"027 Pozemky";"518 Ostatné služby"})),"ok",IF(AND(A47="5.1.1 Marketingové opatrenia",B47="1 - Získanie nových trhov a zlepšenie marketingových podmienok",D47&lt;&gt;"",OR(C47={"512 Cestovné náhrady";"518 Ostatné služby"})),"ok",IF(AND(A47="5.2.1 Spracovanie produktov rybolovu a akvakultúry",B47="1 - Úspora energie alebo znižovanie vplyvu na životné prostredie",D47&lt;&gt;"",OR(C47={"013 Softvér";"014 Oceniteľné práva";"021 Stavby";"022 Samostatné hnuteľné veci a súbory hnuteľných vecí";"518 Ostatné služby"})),"ok",IF(AND(A47="5.2.1 Spracovanie produktov rybolovu a akvakultúry",B47="2 - Zlepšenie bezpečnosti, hygieny, zdravia a pracovných podmienok",D47&lt;&gt;"",OR(C47={"013 Softvér";"014 Oceniteľné práva";"021 Stavby";"022 Samostatné hnuteľné veci a súbory hnuteľných vecí";"518 Ostatné služby"})),"ok",IF(AND(A47="5.2.1 Spracovanie produktov rybolovu a akvakultúry",B47="3 - Zavádzanie nových alebo zlepšených produktov, procesov alebo systémov riadenia a organizácie",D47&lt;&gt;"",OR(C47={"013 Softvér";"014 Oceniteľné práva";"021 Stavby";"022 Samostatné hnuteľné veci a súbory hnuteľných vecí";"023 Dopravné prostriedky";"518 Ostatné služby"})),"ok","chyba")))))))))))))</f>
        <v>ok</v>
      </c>
      <c r="W47" s="4">
        <f t="shared" si="10"/>
        <v>0</v>
      </c>
      <c r="Y47" s="9" t="s">
        <v>24</v>
      </c>
    </row>
    <row r="48" spans="1:25" ht="24.95" customHeight="1" x14ac:dyDescent="0.2">
      <c r="A48" s="42"/>
      <c r="B48" s="43"/>
      <c r="C48" s="43"/>
      <c r="D48" s="44"/>
      <c r="E48" s="98"/>
      <c r="F48" s="99"/>
      <c r="G48" s="45"/>
      <c r="H48" s="46"/>
      <c r="I48" s="38">
        <f t="shared" si="3"/>
        <v>0</v>
      </c>
      <c r="J48" s="46"/>
      <c r="K48" s="46"/>
      <c r="L48" s="46"/>
      <c r="M48" s="46"/>
      <c r="N48" s="47">
        <f t="shared" si="4"/>
        <v>0</v>
      </c>
      <c r="O48" s="39" t="str">
        <f t="shared" si="5"/>
        <v/>
      </c>
      <c r="P48" s="48"/>
      <c r="Q48" s="49">
        <f t="shared" si="6"/>
        <v>0</v>
      </c>
      <c r="S48" s="4" t="str">
        <f t="shared" si="7"/>
        <v/>
      </c>
      <c r="T48" s="4" t="str">
        <f t="shared" si="8"/>
        <v/>
      </c>
      <c r="U48" s="4" t="str">
        <f t="shared" si="9"/>
        <v/>
      </c>
      <c r="V48" s="4" t="str">
        <f>IF(AND(A48="",B48="",C48="",D48=""),"ok",IF(AND(A48="2.2.1 Produktívne investície do akvakultúry",B48="1 - Produktívne investície do akvakultúry -  výstavba novej akvakultúrnej prevádzky",D48&lt;&gt;"",OR(C48={"013 Softvér";"014 Oceniteľné práva";"021 Stavby";"022 Samostatné hnuteľné veci a súbory hnuteľných vecí";"027 Pozemky";"518 Ostatné služby"})),"ok",IF(AND(A48="2.2.1 Produktívne investície do akvakultúry",B48="2 - Modernizácia existujúcich akvakultúrnych prevádzok",D48&lt;&gt;"",OR(C48={"013 Softvér";"014 Oceniteľné práva";"021 Stavby";"022 Samostatné hnuteľné veci a súbory hnuteľných vecí";"023 Dopravné prostriedky";"518 Ostatné služby"})),"ok",IF(AND(A48="2.2.1 Produktívne investície do akvakultúry",B48="3 - Zlepšenie zdravia a dobrých životných podmienok zvierat",D48&lt;&gt;"",OR(C48={"013 Softvér";"014 Oceniteľné práva";"021 Stavby";"022 Samostatné hnuteľné veci a súbory hnuteľných vecí";"518 Ostatné služby"})),"ok",IF(AND(A48="2.2.1 Produktívne investície do akvakultúry",B48="4 - Zvyšovanie kvality produktov alebo ich pridanej hodnoty",D48&lt;&gt;"",OR(C48={"013 Softvér";"014 Oceniteľné práva";"021 Stavby";"022 Samostatné hnuteľné veci a súbory hnuteľných vecí";"518 Ostatné služby"})),"ok",IF(AND(A48="2.2.1 Produktívne investície do akvakultúry",B48="5 - Obnova existujúcich produkčných zariadení",D48&lt;&gt;"",OR(C48={"021 Stavby";"022 Samostatné hnuteľné veci a súbory hnuteľných vecí";"518 Ostatné služby"})),"ok",IF(AND(A48="2.2.1 Produktívne investície do akvakultúry",B48="6 - Doplnkové činnosti",D48&lt;&gt;"",OR(C48={"013 Softvér";"014 Oceniteľné práva";"021 Stavby";"022 Samostatné hnuteľné veci a súbory hnuteľných vecí";"518 Ostatné služby"})),"ok",IF(AND(A48="2.3.1 Produktívne investície do akvakultúry",B48="1 - Znižovanie negatívneho vplyvu alebo zvyšovanie pozitívneho vplyvu na životné prostredie a zvyšovanie efektívnosti využívania zdrojov",D48&lt;&gt;"",OR(C48={"021 Stavby";"022 Samostatné hnuteľné veci a súbory hnuteľných vecí";"518 Ostatné služby"})),"ok",IF(AND(A48="2.3.1 Produktívne investície do akvakultúry",B48="2 - Recirkulačné systémy",D48&lt;&gt;"",OR(C48={"013 Softvér";"014 Oceniteľné práva";"021 Stavby";"022 Samostatné hnuteľné veci a súbory hnuteľných vecí";"027 Pozemky";"518 Ostatné služby"})),"ok",IF(AND(A48="5.1.1 Marketingové opatrenia",B48="1 - Získanie nových trhov a zlepšenie marketingových podmienok",D48&lt;&gt;"",OR(C48={"512 Cestovné náhrady";"518 Ostatné služby"})),"ok",IF(AND(A48="5.2.1 Spracovanie produktov rybolovu a akvakultúry",B48="1 - Úspora energie alebo znižovanie vplyvu na životné prostredie",D48&lt;&gt;"",OR(C48={"013 Softvér";"014 Oceniteľné práva";"021 Stavby";"022 Samostatné hnuteľné veci a súbory hnuteľných vecí";"518 Ostatné služby"})),"ok",IF(AND(A48="5.2.1 Spracovanie produktov rybolovu a akvakultúry",B48="2 - Zlepšenie bezpečnosti, hygieny, zdravia a pracovných podmienok",D48&lt;&gt;"",OR(C48={"013 Softvér";"014 Oceniteľné práva";"021 Stavby";"022 Samostatné hnuteľné veci a súbory hnuteľných vecí";"518 Ostatné služby"})),"ok",IF(AND(A48="5.2.1 Spracovanie produktov rybolovu a akvakultúry",B48="3 - Zavádzanie nových alebo zlepšených produktov, procesov alebo systémov riadenia a organizácie",D48&lt;&gt;"",OR(C48={"013 Softvér";"014 Oceniteľné práva";"021 Stavby";"022 Samostatné hnuteľné veci a súbory hnuteľných vecí";"023 Dopravné prostriedky";"518 Ostatné služby"})),"ok","chyba")))))))))))))</f>
        <v>ok</v>
      </c>
      <c r="W48" s="4">
        <f t="shared" si="10"/>
        <v>0</v>
      </c>
      <c r="Y48" s="9" t="s">
        <v>25</v>
      </c>
    </row>
    <row r="49" spans="1:25" ht="24.95" customHeight="1" x14ac:dyDescent="0.2">
      <c r="A49" s="42"/>
      <c r="B49" s="43"/>
      <c r="C49" s="43"/>
      <c r="D49" s="44"/>
      <c r="E49" s="98"/>
      <c r="F49" s="99"/>
      <c r="G49" s="45"/>
      <c r="H49" s="46"/>
      <c r="I49" s="38">
        <f t="shared" si="3"/>
        <v>0</v>
      </c>
      <c r="J49" s="46"/>
      <c r="K49" s="46"/>
      <c r="L49" s="46"/>
      <c r="M49" s="46"/>
      <c r="N49" s="47">
        <f t="shared" si="4"/>
        <v>0</v>
      </c>
      <c r="O49" s="39" t="str">
        <f t="shared" si="5"/>
        <v/>
      </c>
      <c r="P49" s="48"/>
      <c r="Q49" s="49">
        <f t="shared" si="6"/>
        <v>0</v>
      </c>
      <c r="S49" s="4" t="str">
        <f t="shared" si="7"/>
        <v/>
      </c>
      <c r="T49" s="4" t="str">
        <f t="shared" si="8"/>
        <v/>
      </c>
      <c r="U49" s="4" t="str">
        <f t="shared" si="9"/>
        <v/>
      </c>
      <c r="V49" s="4" t="str">
        <f>IF(AND(A49="",B49="",C49="",D49=""),"ok",IF(AND(A49="2.2.1 Produktívne investície do akvakultúry",B49="1 - Produktívne investície do akvakultúry -  výstavba novej akvakultúrnej prevádzky",D49&lt;&gt;"",OR(C49={"013 Softvér";"014 Oceniteľné práva";"021 Stavby";"022 Samostatné hnuteľné veci a súbory hnuteľných vecí";"027 Pozemky";"518 Ostatné služby"})),"ok",IF(AND(A49="2.2.1 Produktívne investície do akvakultúry",B49="2 - Modernizácia existujúcich akvakultúrnych prevádzok",D49&lt;&gt;"",OR(C49={"013 Softvér";"014 Oceniteľné práva";"021 Stavby";"022 Samostatné hnuteľné veci a súbory hnuteľných vecí";"023 Dopravné prostriedky";"518 Ostatné služby"})),"ok",IF(AND(A49="2.2.1 Produktívne investície do akvakultúry",B49="3 - Zlepšenie zdravia a dobrých životných podmienok zvierat",D49&lt;&gt;"",OR(C49={"013 Softvér";"014 Oceniteľné práva";"021 Stavby";"022 Samostatné hnuteľné veci a súbory hnuteľných vecí";"518 Ostatné služby"})),"ok",IF(AND(A49="2.2.1 Produktívne investície do akvakultúry",B49="4 - Zvyšovanie kvality produktov alebo ich pridanej hodnoty",D49&lt;&gt;"",OR(C49={"013 Softvér";"014 Oceniteľné práva";"021 Stavby";"022 Samostatné hnuteľné veci a súbory hnuteľných vecí";"518 Ostatné služby"})),"ok",IF(AND(A49="2.2.1 Produktívne investície do akvakultúry",B49="5 - Obnova existujúcich produkčných zariadení",D49&lt;&gt;"",OR(C49={"021 Stavby";"022 Samostatné hnuteľné veci a súbory hnuteľných vecí";"518 Ostatné služby"})),"ok",IF(AND(A49="2.2.1 Produktívne investície do akvakultúry",B49="6 - Doplnkové činnosti",D49&lt;&gt;"",OR(C49={"013 Softvér";"014 Oceniteľné práva";"021 Stavby";"022 Samostatné hnuteľné veci a súbory hnuteľných vecí";"518 Ostatné služby"})),"ok",IF(AND(A49="2.3.1 Produktívne investície do akvakultúry",B49="1 - Znižovanie negatívneho vplyvu alebo zvyšovanie pozitívneho vplyvu na životné prostredie a zvyšovanie efektívnosti využívania zdrojov",D49&lt;&gt;"",OR(C49={"021 Stavby";"022 Samostatné hnuteľné veci a súbory hnuteľných vecí";"518 Ostatné služby"})),"ok",IF(AND(A49="2.3.1 Produktívne investície do akvakultúry",B49="2 - Recirkulačné systémy",D49&lt;&gt;"",OR(C49={"013 Softvér";"014 Oceniteľné práva";"021 Stavby";"022 Samostatné hnuteľné veci a súbory hnuteľných vecí";"027 Pozemky";"518 Ostatné služby"})),"ok",IF(AND(A49="5.1.1 Marketingové opatrenia",B49="1 - Získanie nových trhov a zlepšenie marketingových podmienok",D49&lt;&gt;"",OR(C49={"512 Cestovné náhrady";"518 Ostatné služby"})),"ok",IF(AND(A49="5.2.1 Spracovanie produktov rybolovu a akvakultúry",B49="1 - Úspora energie alebo znižovanie vplyvu na životné prostredie",D49&lt;&gt;"",OR(C49={"013 Softvér";"014 Oceniteľné práva";"021 Stavby";"022 Samostatné hnuteľné veci a súbory hnuteľných vecí";"518 Ostatné služby"})),"ok",IF(AND(A49="5.2.1 Spracovanie produktov rybolovu a akvakultúry",B49="2 - Zlepšenie bezpečnosti, hygieny, zdravia a pracovných podmienok",D49&lt;&gt;"",OR(C49={"013 Softvér";"014 Oceniteľné práva";"021 Stavby";"022 Samostatné hnuteľné veci a súbory hnuteľných vecí";"518 Ostatné služby"})),"ok",IF(AND(A49="5.2.1 Spracovanie produktov rybolovu a akvakultúry",B49="3 - Zavádzanie nových alebo zlepšených produktov, procesov alebo systémov riadenia a organizácie",D49&lt;&gt;"",OR(C49={"013 Softvér";"014 Oceniteľné práva";"021 Stavby";"022 Samostatné hnuteľné veci a súbory hnuteľných vecí";"023 Dopravné prostriedky";"518 Ostatné služby"})),"ok","chyba")))))))))))))</f>
        <v>ok</v>
      </c>
      <c r="W49" s="4">
        <f t="shared" si="10"/>
        <v>0</v>
      </c>
      <c r="Y49" s="10" t="s">
        <v>54</v>
      </c>
    </row>
    <row r="50" spans="1:25" ht="24.95" customHeight="1" x14ac:dyDescent="0.2">
      <c r="A50" s="42"/>
      <c r="B50" s="43"/>
      <c r="C50" s="43"/>
      <c r="D50" s="44"/>
      <c r="E50" s="98"/>
      <c r="F50" s="99"/>
      <c r="G50" s="45"/>
      <c r="H50" s="46"/>
      <c r="I50" s="38">
        <f t="shared" si="3"/>
        <v>0</v>
      </c>
      <c r="J50" s="46"/>
      <c r="K50" s="46"/>
      <c r="L50" s="46"/>
      <c r="M50" s="46"/>
      <c r="N50" s="47">
        <f t="shared" si="4"/>
        <v>0</v>
      </c>
      <c r="O50" s="39" t="str">
        <f t="shared" si="5"/>
        <v/>
      </c>
      <c r="P50" s="48"/>
      <c r="Q50" s="49">
        <f t="shared" si="6"/>
        <v>0</v>
      </c>
      <c r="S50" s="4" t="str">
        <f t="shared" si="7"/>
        <v/>
      </c>
      <c r="T50" s="4" t="str">
        <f t="shared" si="8"/>
        <v/>
      </c>
      <c r="U50" s="4" t="str">
        <f t="shared" si="9"/>
        <v/>
      </c>
      <c r="V50" s="4" t="str">
        <f>IF(AND(A50="",B50="",C50="",D50=""),"ok",IF(AND(A50="2.2.1 Produktívne investície do akvakultúry",B50="1 - Produktívne investície do akvakultúry -  výstavba novej akvakultúrnej prevádzky",D50&lt;&gt;"",OR(C50={"013 Softvér";"014 Oceniteľné práva";"021 Stavby";"022 Samostatné hnuteľné veci a súbory hnuteľných vecí";"027 Pozemky";"518 Ostatné služby"})),"ok",IF(AND(A50="2.2.1 Produktívne investície do akvakultúry",B50="2 - Modernizácia existujúcich akvakultúrnych prevádzok",D50&lt;&gt;"",OR(C50={"013 Softvér";"014 Oceniteľné práva";"021 Stavby";"022 Samostatné hnuteľné veci a súbory hnuteľných vecí";"023 Dopravné prostriedky";"518 Ostatné služby"})),"ok",IF(AND(A50="2.2.1 Produktívne investície do akvakultúry",B50="3 - Zlepšenie zdravia a dobrých životných podmienok zvierat",D50&lt;&gt;"",OR(C50={"013 Softvér";"014 Oceniteľné práva";"021 Stavby";"022 Samostatné hnuteľné veci a súbory hnuteľných vecí";"518 Ostatné služby"})),"ok",IF(AND(A50="2.2.1 Produktívne investície do akvakultúry",B50="4 - Zvyšovanie kvality produktov alebo ich pridanej hodnoty",D50&lt;&gt;"",OR(C50={"013 Softvér";"014 Oceniteľné práva";"021 Stavby";"022 Samostatné hnuteľné veci a súbory hnuteľných vecí";"518 Ostatné služby"})),"ok",IF(AND(A50="2.2.1 Produktívne investície do akvakultúry",B50="5 - Obnova existujúcich produkčných zariadení",D50&lt;&gt;"",OR(C50={"021 Stavby";"022 Samostatné hnuteľné veci a súbory hnuteľných vecí";"518 Ostatné služby"})),"ok",IF(AND(A50="2.2.1 Produktívne investície do akvakultúry",B50="6 - Doplnkové činnosti",D50&lt;&gt;"",OR(C50={"013 Softvér";"014 Oceniteľné práva";"021 Stavby";"022 Samostatné hnuteľné veci a súbory hnuteľných vecí";"518 Ostatné služby"})),"ok",IF(AND(A50="2.3.1 Produktívne investície do akvakultúry",B50="1 - Znižovanie negatívneho vplyvu alebo zvyšovanie pozitívneho vplyvu na životné prostredie a zvyšovanie efektívnosti využívania zdrojov",D50&lt;&gt;"",OR(C50={"021 Stavby";"022 Samostatné hnuteľné veci a súbory hnuteľných vecí";"518 Ostatné služby"})),"ok",IF(AND(A50="2.3.1 Produktívne investície do akvakultúry",B50="2 - Recirkulačné systémy",D50&lt;&gt;"",OR(C50={"013 Softvér";"014 Oceniteľné práva";"021 Stavby";"022 Samostatné hnuteľné veci a súbory hnuteľných vecí";"027 Pozemky";"518 Ostatné služby"})),"ok",IF(AND(A50="5.1.1 Marketingové opatrenia",B50="1 - Získanie nových trhov a zlepšenie marketingových podmienok",D50&lt;&gt;"",OR(C50={"512 Cestovné náhrady";"518 Ostatné služby"})),"ok",IF(AND(A50="5.2.1 Spracovanie produktov rybolovu a akvakultúry",B50="1 - Úspora energie alebo znižovanie vplyvu na životné prostredie",D50&lt;&gt;"",OR(C50={"013 Softvér";"014 Oceniteľné práva";"021 Stavby";"022 Samostatné hnuteľné veci a súbory hnuteľných vecí";"518 Ostatné služby"})),"ok",IF(AND(A50="5.2.1 Spracovanie produktov rybolovu a akvakultúry",B50="2 - Zlepšenie bezpečnosti, hygieny, zdravia a pracovných podmienok",D50&lt;&gt;"",OR(C50={"013 Softvér";"014 Oceniteľné práva";"021 Stavby";"022 Samostatné hnuteľné veci a súbory hnuteľných vecí";"518 Ostatné služby"})),"ok",IF(AND(A50="5.2.1 Spracovanie produktov rybolovu a akvakultúry",B50="3 - Zavádzanie nových alebo zlepšených produktov, procesov alebo systémov riadenia a organizácie",D50&lt;&gt;"",OR(C50={"013 Softvér";"014 Oceniteľné práva";"021 Stavby";"022 Samostatné hnuteľné veci a súbory hnuteľných vecí";"023 Dopravné prostriedky";"518 Ostatné služby"})),"ok","chyba")))))))))))))</f>
        <v>ok</v>
      </c>
      <c r="W50" s="4">
        <f t="shared" si="10"/>
        <v>0</v>
      </c>
      <c r="Y50" s="9" t="s">
        <v>26</v>
      </c>
    </row>
    <row r="51" spans="1:25" ht="24.95" customHeight="1" x14ac:dyDescent="0.2">
      <c r="A51" s="42"/>
      <c r="B51" s="43"/>
      <c r="C51" s="43"/>
      <c r="D51" s="44"/>
      <c r="E51" s="98"/>
      <c r="F51" s="99"/>
      <c r="G51" s="45"/>
      <c r="H51" s="46"/>
      <c r="I51" s="38">
        <f t="shared" si="3"/>
        <v>0</v>
      </c>
      <c r="J51" s="46"/>
      <c r="K51" s="46"/>
      <c r="L51" s="46"/>
      <c r="M51" s="46"/>
      <c r="N51" s="47">
        <f t="shared" si="4"/>
        <v>0</v>
      </c>
      <c r="O51" s="39" t="str">
        <f t="shared" si="5"/>
        <v/>
      </c>
      <c r="P51" s="48"/>
      <c r="Q51" s="49">
        <f t="shared" si="6"/>
        <v>0</v>
      </c>
      <c r="S51" s="4" t="str">
        <f t="shared" si="7"/>
        <v/>
      </c>
      <c r="T51" s="4" t="str">
        <f t="shared" si="8"/>
        <v/>
      </c>
      <c r="U51" s="4" t="str">
        <f t="shared" si="9"/>
        <v/>
      </c>
      <c r="V51" s="4" t="str">
        <f>IF(AND(A51="",B51="",C51="",D51=""),"ok",IF(AND(A51="2.2.1 Produktívne investície do akvakultúry",B51="1 - Produktívne investície do akvakultúry -  výstavba novej akvakultúrnej prevádzky",D51&lt;&gt;"",OR(C51={"013 Softvér";"014 Oceniteľné práva";"021 Stavby";"022 Samostatné hnuteľné veci a súbory hnuteľných vecí";"027 Pozemky";"518 Ostatné služby"})),"ok",IF(AND(A51="2.2.1 Produktívne investície do akvakultúry",B51="2 - Modernizácia existujúcich akvakultúrnych prevádzok",D51&lt;&gt;"",OR(C51={"013 Softvér";"014 Oceniteľné práva";"021 Stavby";"022 Samostatné hnuteľné veci a súbory hnuteľných vecí";"023 Dopravné prostriedky";"518 Ostatné služby"})),"ok",IF(AND(A51="2.2.1 Produktívne investície do akvakultúry",B51="3 - Zlepšenie zdravia a dobrých životných podmienok zvierat",D51&lt;&gt;"",OR(C51={"013 Softvér";"014 Oceniteľné práva";"021 Stavby";"022 Samostatné hnuteľné veci a súbory hnuteľných vecí";"518 Ostatné služby"})),"ok",IF(AND(A51="2.2.1 Produktívne investície do akvakultúry",B51="4 - Zvyšovanie kvality produktov alebo ich pridanej hodnoty",D51&lt;&gt;"",OR(C51={"013 Softvér";"014 Oceniteľné práva";"021 Stavby";"022 Samostatné hnuteľné veci a súbory hnuteľných vecí";"518 Ostatné služby"})),"ok",IF(AND(A51="2.2.1 Produktívne investície do akvakultúry",B51="5 - Obnova existujúcich produkčných zariadení",D51&lt;&gt;"",OR(C51={"021 Stavby";"022 Samostatné hnuteľné veci a súbory hnuteľných vecí";"518 Ostatné služby"})),"ok",IF(AND(A51="2.2.1 Produktívne investície do akvakultúry",B51="6 - Doplnkové činnosti",D51&lt;&gt;"",OR(C51={"013 Softvér";"014 Oceniteľné práva";"021 Stavby";"022 Samostatné hnuteľné veci a súbory hnuteľných vecí";"518 Ostatné služby"})),"ok",IF(AND(A51="2.3.1 Produktívne investície do akvakultúry",B51="1 - Znižovanie negatívneho vplyvu alebo zvyšovanie pozitívneho vplyvu na životné prostredie a zvyšovanie efektívnosti využívania zdrojov",D51&lt;&gt;"",OR(C51={"021 Stavby";"022 Samostatné hnuteľné veci a súbory hnuteľných vecí";"518 Ostatné služby"})),"ok",IF(AND(A51="2.3.1 Produktívne investície do akvakultúry",B51="2 - Recirkulačné systémy",D51&lt;&gt;"",OR(C51={"013 Softvér";"014 Oceniteľné práva";"021 Stavby";"022 Samostatné hnuteľné veci a súbory hnuteľných vecí";"027 Pozemky";"518 Ostatné služby"})),"ok",IF(AND(A51="5.1.1 Marketingové opatrenia",B51="1 - Získanie nových trhov a zlepšenie marketingových podmienok",D51&lt;&gt;"",OR(C51={"512 Cestovné náhrady";"518 Ostatné služby"})),"ok",IF(AND(A51="5.2.1 Spracovanie produktov rybolovu a akvakultúry",B51="1 - Úspora energie alebo znižovanie vplyvu na životné prostredie",D51&lt;&gt;"",OR(C51={"013 Softvér";"014 Oceniteľné práva";"021 Stavby";"022 Samostatné hnuteľné veci a súbory hnuteľných vecí";"518 Ostatné služby"})),"ok",IF(AND(A51="5.2.1 Spracovanie produktov rybolovu a akvakultúry",B51="2 - Zlepšenie bezpečnosti, hygieny, zdravia a pracovných podmienok",D51&lt;&gt;"",OR(C51={"013 Softvér";"014 Oceniteľné práva";"021 Stavby";"022 Samostatné hnuteľné veci a súbory hnuteľných vecí";"518 Ostatné služby"})),"ok",IF(AND(A51="5.2.1 Spracovanie produktov rybolovu a akvakultúry",B51="3 - Zavádzanie nových alebo zlepšených produktov, procesov alebo systémov riadenia a organizácie",D51&lt;&gt;"",OR(C51={"013 Softvér";"014 Oceniteľné práva";"021 Stavby";"022 Samostatné hnuteľné veci a súbory hnuteľných vecí";"023 Dopravné prostriedky";"518 Ostatné služby"})),"ok","chyba")))))))))))))</f>
        <v>ok</v>
      </c>
      <c r="W51" s="4">
        <f t="shared" si="10"/>
        <v>0</v>
      </c>
      <c r="Y51" s="9" t="s">
        <v>28</v>
      </c>
    </row>
    <row r="52" spans="1:25" ht="24.95" customHeight="1" x14ac:dyDescent="0.2">
      <c r="A52" s="42"/>
      <c r="B52" s="43"/>
      <c r="C52" s="43"/>
      <c r="D52" s="44"/>
      <c r="E52" s="98"/>
      <c r="F52" s="99"/>
      <c r="G52" s="45"/>
      <c r="H52" s="46"/>
      <c r="I52" s="38">
        <f t="shared" si="3"/>
        <v>0</v>
      </c>
      <c r="J52" s="46"/>
      <c r="K52" s="46"/>
      <c r="L52" s="46"/>
      <c r="M52" s="46"/>
      <c r="N52" s="47">
        <f t="shared" si="4"/>
        <v>0</v>
      </c>
      <c r="O52" s="39" t="str">
        <f t="shared" si="5"/>
        <v/>
      </c>
      <c r="P52" s="48"/>
      <c r="Q52" s="49">
        <f t="shared" si="6"/>
        <v>0</v>
      </c>
      <c r="S52" s="4" t="str">
        <f t="shared" si="7"/>
        <v/>
      </c>
      <c r="T52" s="4" t="str">
        <f t="shared" si="8"/>
        <v/>
      </c>
      <c r="U52" s="4" t="str">
        <f t="shared" si="9"/>
        <v/>
      </c>
      <c r="V52" s="4" t="str">
        <f>IF(AND(A52="",B52="",C52="",D52=""),"ok",IF(AND(A52="2.2.1 Produktívne investície do akvakultúry",B52="1 - Produktívne investície do akvakultúry -  výstavba novej akvakultúrnej prevádzky",D52&lt;&gt;"",OR(C52={"013 Softvér";"014 Oceniteľné práva";"021 Stavby";"022 Samostatné hnuteľné veci a súbory hnuteľných vecí";"027 Pozemky";"518 Ostatné služby"})),"ok",IF(AND(A52="2.2.1 Produktívne investície do akvakultúry",B52="2 - Modernizácia existujúcich akvakultúrnych prevádzok",D52&lt;&gt;"",OR(C52={"013 Softvér";"014 Oceniteľné práva";"021 Stavby";"022 Samostatné hnuteľné veci a súbory hnuteľných vecí";"023 Dopravné prostriedky";"518 Ostatné služby"})),"ok",IF(AND(A52="2.2.1 Produktívne investície do akvakultúry",B52="3 - Zlepšenie zdravia a dobrých životných podmienok zvierat",D52&lt;&gt;"",OR(C52={"013 Softvér";"014 Oceniteľné práva";"021 Stavby";"022 Samostatné hnuteľné veci a súbory hnuteľných vecí";"518 Ostatné služby"})),"ok",IF(AND(A52="2.2.1 Produktívne investície do akvakultúry",B52="4 - Zvyšovanie kvality produktov alebo ich pridanej hodnoty",D52&lt;&gt;"",OR(C52={"013 Softvér";"014 Oceniteľné práva";"021 Stavby";"022 Samostatné hnuteľné veci a súbory hnuteľných vecí";"518 Ostatné služby"})),"ok",IF(AND(A52="2.2.1 Produktívne investície do akvakultúry",B52="5 - Obnova existujúcich produkčných zariadení",D52&lt;&gt;"",OR(C52={"021 Stavby";"022 Samostatné hnuteľné veci a súbory hnuteľných vecí";"518 Ostatné služby"})),"ok",IF(AND(A52="2.2.1 Produktívne investície do akvakultúry",B52="6 - Doplnkové činnosti",D52&lt;&gt;"",OR(C52={"013 Softvér";"014 Oceniteľné práva";"021 Stavby";"022 Samostatné hnuteľné veci a súbory hnuteľných vecí";"518 Ostatné služby"})),"ok",IF(AND(A52="2.3.1 Produktívne investície do akvakultúry",B52="1 - Znižovanie negatívneho vplyvu alebo zvyšovanie pozitívneho vplyvu na životné prostredie a zvyšovanie efektívnosti využívania zdrojov",D52&lt;&gt;"",OR(C52={"021 Stavby";"022 Samostatné hnuteľné veci a súbory hnuteľných vecí";"518 Ostatné služby"})),"ok",IF(AND(A52="2.3.1 Produktívne investície do akvakultúry",B52="2 - Recirkulačné systémy",D52&lt;&gt;"",OR(C52={"013 Softvér";"014 Oceniteľné práva";"021 Stavby";"022 Samostatné hnuteľné veci a súbory hnuteľných vecí";"027 Pozemky";"518 Ostatné služby"})),"ok",IF(AND(A52="5.1.1 Marketingové opatrenia",B52="1 - Získanie nových trhov a zlepšenie marketingových podmienok",D52&lt;&gt;"",OR(C52={"512 Cestovné náhrady";"518 Ostatné služby"})),"ok",IF(AND(A52="5.2.1 Spracovanie produktov rybolovu a akvakultúry",B52="1 - Úspora energie alebo znižovanie vplyvu na životné prostredie",D52&lt;&gt;"",OR(C52={"013 Softvér";"014 Oceniteľné práva";"021 Stavby";"022 Samostatné hnuteľné veci a súbory hnuteľných vecí";"518 Ostatné služby"})),"ok",IF(AND(A52="5.2.1 Spracovanie produktov rybolovu a akvakultúry",B52="2 - Zlepšenie bezpečnosti, hygieny, zdravia a pracovných podmienok",D52&lt;&gt;"",OR(C52={"013 Softvér";"014 Oceniteľné práva";"021 Stavby";"022 Samostatné hnuteľné veci a súbory hnuteľných vecí";"518 Ostatné služby"})),"ok",IF(AND(A52="5.2.1 Spracovanie produktov rybolovu a akvakultúry",B52="3 - Zavádzanie nových alebo zlepšených produktov, procesov alebo systémov riadenia a organizácie",D52&lt;&gt;"",OR(C52={"013 Softvér";"014 Oceniteľné práva";"021 Stavby";"022 Samostatné hnuteľné veci a súbory hnuteľných vecí";"023 Dopravné prostriedky";"518 Ostatné služby"})),"ok","chyba")))))))))))))</f>
        <v>ok</v>
      </c>
      <c r="W52" s="4">
        <f t="shared" si="10"/>
        <v>0</v>
      </c>
      <c r="Y52" s="7"/>
    </row>
    <row r="53" spans="1:25" ht="24.95" customHeight="1" thickBot="1" x14ac:dyDescent="0.25">
      <c r="A53" s="50"/>
      <c r="B53" s="51"/>
      <c r="C53" s="51"/>
      <c r="D53" s="52"/>
      <c r="E53" s="121"/>
      <c r="F53" s="122"/>
      <c r="G53" s="45"/>
      <c r="H53" s="46"/>
      <c r="I53" s="38">
        <f t="shared" si="3"/>
        <v>0</v>
      </c>
      <c r="J53" s="46"/>
      <c r="K53" s="46"/>
      <c r="L53" s="46"/>
      <c r="M53" s="46"/>
      <c r="N53" s="47">
        <f t="shared" si="4"/>
        <v>0</v>
      </c>
      <c r="O53" s="39" t="str">
        <f t="shared" si="5"/>
        <v/>
      </c>
      <c r="P53" s="48"/>
      <c r="Q53" s="49">
        <f t="shared" si="6"/>
        <v>0</v>
      </c>
      <c r="S53" s="4" t="str">
        <f t="shared" si="7"/>
        <v/>
      </c>
      <c r="T53" s="4" t="str">
        <f t="shared" si="8"/>
        <v/>
      </c>
      <c r="U53" s="4" t="str">
        <f t="shared" si="9"/>
        <v/>
      </c>
      <c r="V53" s="4" t="str">
        <f>IF(AND(A53="",B53="",C53="",D53=""),"ok",IF(AND(A53="2.2.1 Produktívne investície do akvakultúry",B53="1 - Produktívne investície do akvakultúry -  výstavba novej akvakultúrnej prevádzky",D53&lt;&gt;"",OR(C53={"013 Softvér";"014 Oceniteľné práva";"021 Stavby";"022 Samostatné hnuteľné veci a súbory hnuteľných vecí";"027 Pozemky";"518 Ostatné služby"})),"ok",IF(AND(A53="2.2.1 Produktívne investície do akvakultúry",B53="2 - Modernizácia existujúcich akvakultúrnych prevádzok",D53&lt;&gt;"",OR(C53={"013 Softvér";"014 Oceniteľné práva";"021 Stavby";"022 Samostatné hnuteľné veci a súbory hnuteľných vecí";"023 Dopravné prostriedky";"518 Ostatné služby"})),"ok",IF(AND(A53="2.2.1 Produktívne investície do akvakultúry",B53="3 - Zlepšenie zdravia a dobrých životných podmienok zvierat",D53&lt;&gt;"",OR(C53={"013 Softvér";"014 Oceniteľné práva";"021 Stavby";"022 Samostatné hnuteľné veci a súbory hnuteľných vecí";"518 Ostatné služby"})),"ok",IF(AND(A53="2.2.1 Produktívne investície do akvakultúry",B53="4 - Zvyšovanie kvality produktov alebo ich pridanej hodnoty",D53&lt;&gt;"",OR(C53={"013 Softvér";"014 Oceniteľné práva";"021 Stavby";"022 Samostatné hnuteľné veci a súbory hnuteľných vecí";"518 Ostatné služby"})),"ok",IF(AND(A53="2.2.1 Produktívne investície do akvakultúry",B53="5 - Obnova existujúcich produkčných zariadení",D53&lt;&gt;"",OR(C53={"021 Stavby";"022 Samostatné hnuteľné veci a súbory hnuteľných vecí";"518 Ostatné služby"})),"ok",IF(AND(A53="2.2.1 Produktívne investície do akvakultúry",B53="6 - Doplnkové činnosti",D53&lt;&gt;"",OR(C53={"013 Softvér";"014 Oceniteľné práva";"021 Stavby";"022 Samostatné hnuteľné veci a súbory hnuteľných vecí";"518 Ostatné služby"})),"ok",IF(AND(A53="2.3.1 Produktívne investície do akvakultúry",B53="1 - Znižovanie negatívneho vplyvu alebo zvyšovanie pozitívneho vplyvu na životné prostredie a zvyšovanie efektívnosti využívania zdrojov",D53&lt;&gt;"",OR(C53={"021 Stavby";"022 Samostatné hnuteľné veci a súbory hnuteľných vecí";"518 Ostatné služby"})),"ok",IF(AND(A53="2.3.1 Produktívne investície do akvakultúry",B53="2 - Recirkulačné systémy",D53&lt;&gt;"",OR(C53={"013 Softvér";"014 Oceniteľné práva";"021 Stavby";"022 Samostatné hnuteľné veci a súbory hnuteľných vecí";"027 Pozemky";"518 Ostatné služby"})),"ok",IF(AND(A53="5.1.1 Marketingové opatrenia",B53="1 - Získanie nových trhov a zlepšenie marketingových podmienok",D53&lt;&gt;"",OR(C53={"512 Cestovné náhrady";"518 Ostatné služby"})),"ok",IF(AND(A53="5.2.1 Spracovanie produktov rybolovu a akvakultúry",B53="1 - Úspora energie alebo znižovanie vplyvu na životné prostredie",D53&lt;&gt;"",OR(C53={"013 Softvér";"014 Oceniteľné práva";"021 Stavby";"022 Samostatné hnuteľné veci a súbory hnuteľných vecí";"518 Ostatné služby"})),"ok",IF(AND(A53="5.2.1 Spracovanie produktov rybolovu a akvakultúry",B53="2 - Zlepšenie bezpečnosti, hygieny, zdravia a pracovných podmienok",D53&lt;&gt;"",OR(C53={"013 Softvér";"014 Oceniteľné práva";"021 Stavby";"022 Samostatné hnuteľné veci a súbory hnuteľných vecí";"518 Ostatné služby"})),"ok",IF(AND(A53="5.2.1 Spracovanie produktov rybolovu a akvakultúry",B53="3 - Zavádzanie nových alebo zlepšených produktov, procesov alebo systémov riadenia a organizácie",D53&lt;&gt;"",OR(C53={"013 Softvér";"014 Oceniteľné práva";"021 Stavby";"022 Samostatné hnuteľné veci a súbory hnuteľných vecí";"023 Dopravné prostriedky";"518 Ostatné služby"})),"ok","chyba")))))))))))))</f>
        <v>ok</v>
      </c>
      <c r="W53" s="4">
        <f t="shared" si="10"/>
        <v>0</v>
      </c>
      <c r="Y53" s="10" t="s">
        <v>54</v>
      </c>
    </row>
    <row r="54" spans="1:25" x14ac:dyDescent="0.2">
      <c r="Y54" s="9" t="s">
        <v>26</v>
      </c>
    </row>
    <row r="55" spans="1:25" x14ac:dyDescent="0.2">
      <c r="Y55" s="9" t="s">
        <v>28</v>
      </c>
    </row>
    <row r="56" spans="1:25" x14ac:dyDescent="0.2">
      <c r="Y56" s="7"/>
    </row>
    <row r="57" spans="1:25" x14ac:dyDescent="0.2">
      <c r="Y57" s="9" t="s">
        <v>24</v>
      </c>
    </row>
    <row r="58" spans="1:25" x14ac:dyDescent="0.2">
      <c r="Y58" s="9" t="s">
        <v>25</v>
      </c>
    </row>
    <row r="59" spans="1:25" x14ac:dyDescent="0.2">
      <c r="Y59" s="10" t="s">
        <v>54</v>
      </c>
    </row>
    <row r="60" spans="1:25" x14ac:dyDescent="0.2">
      <c r="Y60" s="9" t="s">
        <v>26</v>
      </c>
    </row>
    <row r="61" spans="1:25" x14ac:dyDescent="0.2">
      <c r="Y61" s="9" t="s">
        <v>53</v>
      </c>
    </row>
    <row r="62" spans="1:25" x14ac:dyDescent="0.2">
      <c r="Y62" s="9" t="s">
        <v>28</v>
      </c>
    </row>
    <row r="63" spans="1:25" x14ac:dyDescent="0.2">
      <c r="Y63" s="7"/>
    </row>
    <row r="64" spans="1:25" x14ac:dyDescent="0.2">
      <c r="Y64" s="9" t="s">
        <v>27</v>
      </c>
    </row>
    <row r="65" spans="25:25" x14ac:dyDescent="0.2">
      <c r="Y65" s="9" t="s">
        <v>28</v>
      </c>
    </row>
    <row r="66" spans="25:25" x14ac:dyDescent="0.2">
      <c r="Y66" s="7"/>
    </row>
    <row r="67" spans="25:25" x14ac:dyDescent="0.2">
      <c r="Y67" s="9" t="s">
        <v>24</v>
      </c>
    </row>
    <row r="68" spans="25:25" x14ac:dyDescent="0.2">
      <c r="Y68" s="9" t="s">
        <v>25</v>
      </c>
    </row>
    <row r="69" spans="25:25" x14ac:dyDescent="0.2">
      <c r="Y69" s="10" t="s">
        <v>54</v>
      </c>
    </row>
    <row r="70" spans="25:25" x14ac:dyDescent="0.2">
      <c r="Y70" s="9" t="s">
        <v>26</v>
      </c>
    </row>
    <row r="71" spans="25:25" x14ac:dyDescent="0.2">
      <c r="Y71" s="9" t="s">
        <v>28</v>
      </c>
    </row>
    <row r="72" spans="25:25" x14ac:dyDescent="0.2">
      <c r="Y72" s="7"/>
    </row>
    <row r="73" spans="25:25" x14ac:dyDescent="0.2">
      <c r="Y73" s="9" t="s">
        <v>24</v>
      </c>
    </row>
    <row r="74" spans="25:25" x14ac:dyDescent="0.2">
      <c r="Y74" s="9" t="s">
        <v>25</v>
      </c>
    </row>
    <row r="75" spans="25:25" x14ac:dyDescent="0.2">
      <c r="Y75" s="10" t="s">
        <v>54</v>
      </c>
    </row>
    <row r="76" spans="25:25" x14ac:dyDescent="0.2">
      <c r="Y76" s="9" t="s">
        <v>26</v>
      </c>
    </row>
    <row r="77" spans="25:25" x14ac:dyDescent="0.2">
      <c r="Y77" s="9" t="s">
        <v>28</v>
      </c>
    </row>
    <row r="78" spans="25:25" x14ac:dyDescent="0.2">
      <c r="Y78" s="7"/>
    </row>
    <row r="79" spans="25:25" x14ac:dyDescent="0.2">
      <c r="Y79" s="9" t="s">
        <v>24</v>
      </c>
    </row>
    <row r="80" spans="25:25" x14ac:dyDescent="0.2">
      <c r="Y80" s="9" t="s">
        <v>25</v>
      </c>
    </row>
    <row r="81" spans="25:25" x14ac:dyDescent="0.2">
      <c r="Y81" s="10" t="s">
        <v>54</v>
      </c>
    </row>
    <row r="82" spans="25:25" x14ac:dyDescent="0.2">
      <c r="Y82" s="9" t="s">
        <v>26</v>
      </c>
    </row>
    <row r="83" spans="25:25" x14ac:dyDescent="0.2">
      <c r="Y83" s="12" t="s">
        <v>55</v>
      </c>
    </row>
    <row r="84" spans="25:25" x14ac:dyDescent="0.2">
      <c r="Y84" s="9" t="s">
        <v>28</v>
      </c>
    </row>
  </sheetData>
  <sheetProtection sheet="1" objects="1" scenarios="1"/>
  <mergeCells count="52">
    <mergeCell ref="E51:F51"/>
    <mergeCell ref="E52:F52"/>
    <mergeCell ref="E53:F53"/>
    <mergeCell ref="E45:F45"/>
    <mergeCell ref="E46:F46"/>
    <mergeCell ref="E47:F47"/>
    <mergeCell ref="E48:F48"/>
    <mergeCell ref="E49:F49"/>
    <mergeCell ref="E50:F50"/>
    <mergeCell ref="E44:F44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32:F32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20:F20"/>
    <mergeCell ref="K6:L6"/>
    <mergeCell ref="P6:Q6"/>
    <mergeCell ref="A9:F10"/>
    <mergeCell ref="G9:Q9"/>
    <mergeCell ref="A11:F11"/>
    <mergeCell ref="A14:F14"/>
    <mergeCell ref="A15:F15"/>
    <mergeCell ref="A17:F17"/>
    <mergeCell ref="G17:Q17"/>
    <mergeCell ref="E18:F18"/>
    <mergeCell ref="E19:F19"/>
    <mergeCell ref="K3:L3"/>
    <mergeCell ref="P3:Q3"/>
    <mergeCell ref="K4:L4"/>
    <mergeCell ref="P4:Q4"/>
    <mergeCell ref="B5:C5"/>
    <mergeCell ref="K5:L5"/>
    <mergeCell ref="P5:Q5"/>
  </mergeCells>
  <conditionalFormatting sqref="O19:O52">
    <cfRule type="cellIs" dxfId="25" priority="6" operator="equal">
      <formula>"zlý súčet"</formula>
    </cfRule>
  </conditionalFormatting>
  <conditionalFormatting sqref="O53">
    <cfRule type="cellIs" dxfId="24" priority="5" operator="equal">
      <formula>"zlý súčet"</formula>
    </cfRule>
  </conditionalFormatting>
  <conditionalFormatting sqref="A19">
    <cfRule type="expression" dxfId="23" priority="4">
      <formula>$W$19=1</formula>
    </cfRule>
  </conditionalFormatting>
  <conditionalFormatting sqref="B5">
    <cfRule type="cellIs" dxfId="22" priority="3" operator="equal">
      <formula>"v červenooznačených riadkoch sú nekorektne zadané údaje"</formula>
    </cfRule>
  </conditionalFormatting>
  <conditionalFormatting sqref="B4">
    <cfRule type="cellIs" dxfId="21" priority="2" operator="equal">
      <formula>"nekorektne zadané údaje"</formula>
    </cfRule>
  </conditionalFormatting>
  <conditionalFormatting sqref="A20:A53">
    <cfRule type="expression" dxfId="20" priority="1">
      <formula>W20=1</formula>
    </cfRule>
  </conditionalFormatting>
  <dataValidations disablePrompts="1" count="2">
    <dataValidation type="list" allowBlank="1" showInputMessage="1" showErrorMessage="1" sqref="B19:D53">
      <formula1>INDIRECT(S19)</formula1>
    </dataValidation>
    <dataValidation type="list" allowBlank="1" showInputMessage="1" showErrorMessage="1" sqref="A19:A53">
      <formula1>$Y$1:$Y$5</formula1>
    </dataValidation>
  </dataValidations>
  <printOptions horizontalCentered="1"/>
  <pageMargins left="0.315" right="0.19685039370078741" top="0.81562500000000004" bottom="0.39370078740157483" header="0.31496062992125984" footer="0.31496062992125984"/>
  <pageSetup paperSize="9" scale="54" fitToHeight="2" orientation="landscape" r:id="rId1"/>
  <headerFooter>
    <oddHeader>&amp;L&amp;8Príloha č. 1a ŽoNFP Tabuľková časť projektu Oprávnené výdavky projektu&amp;"Arial,Normálne"
&amp;G&amp;R
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11</vt:i4>
      </vt:variant>
      <vt:variant>
        <vt:lpstr>Pomenované rozsahy</vt:lpstr>
      </vt:variant>
      <vt:variant>
        <vt:i4>180</vt:i4>
      </vt:variant>
    </vt:vector>
  </HeadingPairs>
  <TitlesOfParts>
    <vt:vector size="191" baseType="lpstr">
      <vt:lpstr>Výd. 2014</vt:lpstr>
      <vt:lpstr>Výd. 2015</vt:lpstr>
      <vt:lpstr>Výd. 2016</vt:lpstr>
      <vt:lpstr>Výd. 2017</vt:lpstr>
      <vt:lpstr>Výd. 2018</vt:lpstr>
      <vt:lpstr>Výd. 2019</vt:lpstr>
      <vt:lpstr>Výd. 2020</vt:lpstr>
      <vt:lpstr>Výd. 2021</vt:lpstr>
      <vt:lpstr>Výd. 2022</vt:lpstr>
      <vt:lpstr>Výd. 2023</vt:lpstr>
      <vt:lpstr>∑∑ Oprávnené výdavky</vt:lpstr>
      <vt:lpstr>'Výd. 2014'!druh_vydavku</vt:lpstr>
      <vt:lpstr>'Výd. 2015'!druh_vydavku</vt:lpstr>
      <vt:lpstr>'Výd. 2016'!druh_vydavku</vt:lpstr>
      <vt:lpstr>'Výd. 2017'!druh_vydavku</vt:lpstr>
      <vt:lpstr>'Výd. 2018'!druh_vydavku</vt:lpstr>
      <vt:lpstr>'Výd. 2019'!druh_vydavku</vt:lpstr>
      <vt:lpstr>'Výd. 2020'!druh_vydavku</vt:lpstr>
      <vt:lpstr>'Výd. 2021'!druh_vydavku</vt:lpstr>
      <vt:lpstr>'Výd. 2022'!druh_vydavku</vt:lpstr>
      <vt:lpstr>druh_vydavku</vt:lpstr>
      <vt:lpstr>'Výd. 2014'!Marketing</vt:lpstr>
      <vt:lpstr>'Výd. 2015'!Marketing</vt:lpstr>
      <vt:lpstr>'Výd. 2016'!Marketing</vt:lpstr>
      <vt:lpstr>'Výd. 2017'!Marketing</vt:lpstr>
      <vt:lpstr>'Výd. 2018'!Marketing</vt:lpstr>
      <vt:lpstr>'Výd. 2019'!Marketing</vt:lpstr>
      <vt:lpstr>'Výd. 2020'!Marketing</vt:lpstr>
      <vt:lpstr>'Výd. 2021'!Marketing</vt:lpstr>
      <vt:lpstr>'Výd. 2022'!Marketing</vt:lpstr>
      <vt:lpstr>Marketing</vt:lpstr>
      <vt:lpstr>'Výd. 2014'!Marketing11</vt:lpstr>
      <vt:lpstr>'Výd. 2015'!Marketing11</vt:lpstr>
      <vt:lpstr>'Výd. 2016'!Marketing11</vt:lpstr>
      <vt:lpstr>'Výd. 2017'!Marketing11</vt:lpstr>
      <vt:lpstr>'Výd. 2018'!Marketing11</vt:lpstr>
      <vt:lpstr>'Výd. 2019'!Marketing11</vt:lpstr>
      <vt:lpstr>'Výd. 2020'!Marketing11</vt:lpstr>
      <vt:lpstr>'Výd. 2021'!Marketing11</vt:lpstr>
      <vt:lpstr>'Výd. 2022'!Marketing11</vt:lpstr>
      <vt:lpstr>Marketing11</vt:lpstr>
      <vt:lpstr>'Výd. 2014'!priamy</vt:lpstr>
      <vt:lpstr>'Výd. 2015'!priamy</vt:lpstr>
      <vt:lpstr>'Výd. 2016'!priamy</vt:lpstr>
      <vt:lpstr>'Výd. 2017'!priamy</vt:lpstr>
      <vt:lpstr>'Výd. 2018'!priamy</vt:lpstr>
      <vt:lpstr>'Výd. 2019'!priamy</vt:lpstr>
      <vt:lpstr>'Výd. 2020'!priamy</vt:lpstr>
      <vt:lpstr>'Výd. 2021'!priamy</vt:lpstr>
      <vt:lpstr>'Výd. 2022'!priamy</vt:lpstr>
      <vt:lpstr>priamy</vt:lpstr>
      <vt:lpstr>'Výd. 2014'!Produktivita15</vt:lpstr>
      <vt:lpstr>'Výd. 2015'!Produktivita15</vt:lpstr>
      <vt:lpstr>'Výd. 2016'!Produktivita15</vt:lpstr>
      <vt:lpstr>'Výd. 2017'!Produktivita15</vt:lpstr>
      <vt:lpstr>'Výd. 2018'!Produktivita15</vt:lpstr>
      <vt:lpstr>'Výd. 2019'!Produktivita15</vt:lpstr>
      <vt:lpstr>'Výd. 2020'!Produktivita15</vt:lpstr>
      <vt:lpstr>'Výd. 2021'!Produktivita15</vt:lpstr>
      <vt:lpstr>'Výd. 2022'!Produktivita15</vt:lpstr>
      <vt:lpstr>Produktivita15</vt:lpstr>
      <vt:lpstr>'Výd. 2014'!Produktivita16</vt:lpstr>
      <vt:lpstr>'Výd. 2015'!Produktivita16</vt:lpstr>
      <vt:lpstr>'Výd. 2016'!Produktivita16</vt:lpstr>
      <vt:lpstr>'Výd. 2017'!Produktivita16</vt:lpstr>
      <vt:lpstr>'Výd. 2018'!Produktivita16</vt:lpstr>
      <vt:lpstr>'Výd. 2019'!Produktivita16</vt:lpstr>
      <vt:lpstr>'Výd. 2020'!Produktivita16</vt:lpstr>
      <vt:lpstr>'Výd. 2021'!Produktivita16</vt:lpstr>
      <vt:lpstr>'Výd. 2022'!Produktivita16</vt:lpstr>
      <vt:lpstr>Produktivita16</vt:lpstr>
      <vt:lpstr>'Výd. 2014'!Produktivne1</vt:lpstr>
      <vt:lpstr>'Výd. 2015'!Produktivne1</vt:lpstr>
      <vt:lpstr>'Výd. 2016'!Produktivne1</vt:lpstr>
      <vt:lpstr>'Výd. 2017'!Produktivne1</vt:lpstr>
      <vt:lpstr>'Výd. 2018'!Produktivne1</vt:lpstr>
      <vt:lpstr>'Výd. 2019'!Produktivne1</vt:lpstr>
      <vt:lpstr>'Výd. 2020'!Produktivne1</vt:lpstr>
      <vt:lpstr>'Výd. 2021'!Produktivne1</vt:lpstr>
      <vt:lpstr>'Výd. 2022'!Produktivne1</vt:lpstr>
      <vt:lpstr>Produktivne1</vt:lpstr>
      <vt:lpstr>'Výd. 2014'!Produktivne11</vt:lpstr>
      <vt:lpstr>'Výd. 2015'!Produktivne11</vt:lpstr>
      <vt:lpstr>'Výd. 2016'!Produktivne11</vt:lpstr>
      <vt:lpstr>'Výd. 2017'!Produktivne11</vt:lpstr>
      <vt:lpstr>'Výd. 2018'!Produktivne11</vt:lpstr>
      <vt:lpstr>'Výd. 2019'!Produktivne11</vt:lpstr>
      <vt:lpstr>'Výd. 2020'!Produktivne11</vt:lpstr>
      <vt:lpstr>'Výd. 2021'!Produktivne11</vt:lpstr>
      <vt:lpstr>'Výd. 2022'!Produktivne11</vt:lpstr>
      <vt:lpstr>Produktivne11</vt:lpstr>
      <vt:lpstr>'Výd. 2014'!Produktivne12</vt:lpstr>
      <vt:lpstr>'Výd. 2015'!Produktivne12</vt:lpstr>
      <vt:lpstr>'Výd. 2016'!Produktivne12</vt:lpstr>
      <vt:lpstr>'Výd. 2017'!Produktivne12</vt:lpstr>
      <vt:lpstr>'Výd. 2018'!Produktivne12</vt:lpstr>
      <vt:lpstr>'Výd. 2019'!Produktivne12</vt:lpstr>
      <vt:lpstr>'Výd. 2020'!Produktivne12</vt:lpstr>
      <vt:lpstr>'Výd. 2021'!Produktivne12</vt:lpstr>
      <vt:lpstr>'Výd. 2022'!Produktivne12</vt:lpstr>
      <vt:lpstr>Produktivne12</vt:lpstr>
      <vt:lpstr>'Výd. 2014'!Produktivne13</vt:lpstr>
      <vt:lpstr>'Výd. 2015'!Produktivne13</vt:lpstr>
      <vt:lpstr>'Výd. 2016'!Produktivne13</vt:lpstr>
      <vt:lpstr>'Výd. 2017'!Produktivne13</vt:lpstr>
      <vt:lpstr>'Výd. 2018'!Produktivne13</vt:lpstr>
      <vt:lpstr>'Výd. 2019'!Produktivne13</vt:lpstr>
      <vt:lpstr>'Výd. 2020'!Produktivne13</vt:lpstr>
      <vt:lpstr>'Výd. 2021'!Produktivne13</vt:lpstr>
      <vt:lpstr>'Výd. 2022'!Produktivne13</vt:lpstr>
      <vt:lpstr>Produktivne13</vt:lpstr>
      <vt:lpstr>'Výd. 2014'!Produktivne14</vt:lpstr>
      <vt:lpstr>'Výd. 2015'!Produktivne14</vt:lpstr>
      <vt:lpstr>'Výd. 2016'!Produktivne14</vt:lpstr>
      <vt:lpstr>'Výd. 2017'!Produktivne14</vt:lpstr>
      <vt:lpstr>'Výd. 2018'!Produktivne14</vt:lpstr>
      <vt:lpstr>'Výd. 2019'!Produktivne14</vt:lpstr>
      <vt:lpstr>'Výd. 2020'!Produktivne14</vt:lpstr>
      <vt:lpstr>'Výd. 2021'!Produktivne14</vt:lpstr>
      <vt:lpstr>'Výd. 2022'!Produktivne14</vt:lpstr>
      <vt:lpstr>Produktivne14</vt:lpstr>
      <vt:lpstr>'Výd. 2014'!Produktivne2</vt:lpstr>
      <vt:lpstr>'Výd. 2015'!Produktivne2</vt:lpstr>
      <vt:lpstr>'Výd. 2016'!Produktivne2</vt:lpstr>
      <vt:lpstr>'Výd. 2017'!Produktivne2</vt:lpstr>
      <vt:lpstr>'Výd. 2018'!Produktivne2</vt:lpstr>
      <vt:lpstr>'Výd. 2019'!Produktivne2</vt:lpstr>
      <vt:lpstr>'Výd. 2020'!Produktivne2</vt:lpstr>
      <vt:lpstr>'Výd. 2021'!Produktivne2</vt:lpstr>
      <vt:lpstr>'Výd. 2022'!Produktivne2</vt:lpstr>
      <vt:lpstr>Produktivne2</vt:lpstr>
      <vt:lpstr>'Výd. 2014'!Produktivne22</vt:lpstr>
      <vt:lpstr>'Výd. 2015'!Produktivne22</vt:lpstr>
      <vt:lpstr>'Výd. 2016'!Produktivne22</vt:lpstr>
      <vt:lpstr>'Výd. 2017'!Produktivne22</vt:lpstr>
      <vt:lpstr>'Výd. 2018'!Produktivne22</vt:lpstr>
      <vt:lpstr>'Výd. 2019'!Produktivne22</vt:lpstr>
      <vt:lpstr>'Výd. 2020'!Produktivne22</vt:lpstr>
      <vt:lpstr>'Výd. 2021'!Produktivne22</vt:lpstr>
      <vt:lpstr>'Výd. 2022'!Produktivne22</vt:lpstr>
      <vt:lpstr>Produktivne22</vt:lpstr>
      <vt:lpstr>'Výd. 2014'!Produktivne23</vt:lpstr>
      <vt:lpstr>'Výd. 2015'!Produktivne23</vt:lpstr>
      <vt:lpstr>'Výd. 2016'!Produktivne23</vt:lpstr>
      <vt:lpstr>'Výd. 2017'!Produktivne23</vt:lpstr>
      <vt:lpstr>'Výd. 2018'!Produktivne23</vt:lpstr>
      <vt:lpstr>'Výd. 2019'!Produktivne23</vt:lpstr>
      <vt:lpstr>'Výd. 2020'!Produktivne23</vt:lpstr>
      <vt:lpstr>'Výd. 2021'!Produktivne23</vt:lpstr>
      <vt:lpstr>'Výd. 2022'!Produktivne23</vt:lpstr>
      <vt:lpstr>Produktivne23</vt:lpstr>
      <vt:lpstr>'Výd. 2014'!Spracovanie</vt:lpstr>
      <vt:lpstr>'Výd. 2015'!Spracovanie</vt:lpstr>
      <vt:lpstr>'Výd. 2016'!Spracovanie</vt:lpstr>
      <vt:lpstr>'Výd. 2017'!Spracovanie</vt:lpstr>
      <vt:lpstr>'Výd. 2018'!Spracovanie</vt:lpstr>
      <vt:lpstr>'Výd. 2019'!Spracovanie</vt:lpstr>
      <vt:lpstr>'Výd. 2020'!Spracovanie</vt:lpstr>
      <vt:lpstr>'Výd. 2021'!Spracovanie</vt:lpstr>
      <vt:lpstr>'Výd. 2022'!Spracovanie</vt:lpstr>
      <vt:lpstr>Spracovanie</vt:lpstr>
      <vt:lpstr>'Výd. 2014'!Spracovanie11</vt:lpstr>
      <vt:lpstr>'Výd. 2015'!Spracovanie11</vt:lpstr>
      <vt:lpstr>'Výd. 2016'!Spracovanie11</vt:lpstr>
      <vt:lpstr>'Výd. 2017'!Spracovanie11</vt:lpstr>
      <vt:lpstr>'Výd. 2018'!Spracovanie11</vt:lpstr>
      <vt:lpstr>'Výd. 2019'!Spracovanie11</vt:lpstr>
      <vt:lpstr>'Výd. 2020'!Spracovanie11</vt:lpstr>
      <vt:lpstr>'Výd. 2021'!Spracovanie11</vt:lpstr>
      <vt:lpstr>'Výd. 2022'!Spracovanie11</vt:lpstr>
      <vt:lpstr>Spracovanie11</vt:lpstr>
      <vt:lpstr>'Výd. 2014'!Spracovanie12</vt:lpstr>
      <vt:lpstr>'Výd. 2015'!Spracovanie12</vt:lpstr>
      <vt:lpstr>'Výd. 2016'!Spracovanie12</vt:lpstr>
      <vt:lpstr>'Výd. 2017'!Spracovanie12</vt:lpstr>
      <vt:lpstr>'Výd. 2018'!Spracovanie12</vt:lpstr>
      <vt:lpstr>'Výd. 2019'!Spracovanie12</vt:lpstr>
      <vt:lpstr>'Výd. 2020'!Spracovanie12</vt:lpstr>
      <vt:lpstr>'Výd. 2021'!Spracovanie12</vt:lpstr>
      <vt:lpstr>'Výd. 2022'!Spracovanie12</vt:lpstr>
      <vt:lpstr>Spracovanie12</vt:lpstr>
      <vt:lpstr>'Výd. 2014'!Spracovanie13</vt:lpstr>
      <vt:lpstr>'Výd. 2015'!Spracovanie13</vt:lpstr>
      <vt:lpstr>'Výd. 2016'!Spracovanie13</vt:lpstr>
      <vt:lpstr>'Výd. 2017'!Spracovanie13</vt:lpstr>
      <vt:lpstr>'Výd. 2018'!Spracovanie13</vt:lpstr>
      <vt:lpstr>'Výd. 2019'!Spracovanie13</vt:lpstr>
      <vt:lpstr>'Výd. 2020'!Spracovanie13</vt:lpstr>
      <vt:lpstr>'Výd. 2021'!Spracovanie13</vt:lpstr>
      <vt:lpstr>'Výd. 2022'!Spracovanie13</vt:lpstr>
      <vt:lpstr>Spracovanie13</vt:lpstr>
    </vt:vector>
  </TitlesOfParts>
  <Company>PPA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Huslica Kamil</dc:creator>
  <cp:lastModifiedBy>Huslica Kamil</cp:lastModifiedBy>
  <cp:lastPrinted>2016-07-26T06:54:14Z</cp:lastPrinted>
  <dcterms:created xsi:type="dcterms:W3CDTF">2015-04-10T04:36:35Z</dcterms:created>
  <dcterms:modified xsi:type="dcterms:W3CDTF">2016-12-12T14:04:08Z</dcterms:modified>
</cp:coreProperties>
</file>