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400 Sekcia projektovych podpor\450\Interne\SAS\excely na stranku\2021\"/>
    </mc:Choice>
  </mc:AlternateContent>
  <bookViews>
    <workbookView xWindow="0" yWindow="1800" windowWidth="20490" windowHeight="7530"/>
  </bookViews>
  <sheets>
    <sheet name="Prehľad za rok 202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59" i="1" l="1"/>
  <c r="B80" i="1"/>
  <c r="C80" i="1" s="1"/>
  <c r="C79" i="1"/>
  <c r="D79" i="1" l="1"/>
  <c r="D80" i="1"/>
  <c r="B19" i="1" l="1"/>
  <c r="D55" i="1" l="1"/>
  <c r="C55" i="1"/>
  <c r="B68" i="1" l="1"/>
  <c r="B73" i="1"/>
  <c r="B43" i="1"/>
  <c r="B44" i="1"/>
  <c r="B47" i="1"/>
  <c r="B54" i="1"/>
  <c r="B40" i="1"/>
  <c r="B55" i="1" l="1"/>
  <c r="D39" i="1"/>
  <c r="C39" i="1"/>
  <c r="B39" i="1"/>
  <c r="D78" i="1" l="1"/>
  <c r="C78" i="1"/>
  <c r="B78" i="1"/>
  <c r="B10" i="1" l="1"/>
  <c r="B9" i="1" l="1"/>
  <c r="C10" i="1"/>
  <c r="D10" i="1"/>
  <c r="C9" i="1" l="1"/>
  <c r="D9" i="1"/>
</calcChain>
</file>

<file path=xl/sharedStrings.xml><?xml version="1.0" encoding="utf-8"?>
<sst xmlns="http://schemas.openxmlformats.org/spreadsheetml/2006/main" count="76" uniqueCount="76">
  <si>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</si>
  <si>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</si>
  <si>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</si>
  <si>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</si>
  <si>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</si>
  <si>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</si>
  <si>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</si>
  <si>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</si>
  <si>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</si>
  <si>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</si>
  <si>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</si>
  <si>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</si>
  <si>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</si>
  <si>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</si>
  <si>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</si>
  <si>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</si>
  <si>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</si>
  <si>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</si>
  <si>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</si>
  <si>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</si>
  <si>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</si>
  <si>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</si>
  <si>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</si>
  <si>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</si>
  <si>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</si>
  <si>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</si>
  <si>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</si>
  <si>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</si>
  <si>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</si>
  <si>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</si>
  <si>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</si>
  <si>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</si>
  <si>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</si>
  <si>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</si>
  <si>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</si>
  <si>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</si>
  <si>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</si>
  <si>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</si>
  <si>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</si>
  <si>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</si>
  <si>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</si>
  <si>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</si>
  <si>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</si>
  <si>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</si>
  <si>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</si>
  <si>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</si>
  <si>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</si>
  <si>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</si>
  <si>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</si>
  <si>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</si>
  <si>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</si>
  <si>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</si>
  <si>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</si>
  <si>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</si>
  <si>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</si>
  <si>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</si>
  <si>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</si>
  <si>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</si>
  <si>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</si>
  <si>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</si>
  <si>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</si>
  <si>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</si>
  <si>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</si>
  <si>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</si>
  <si>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</si>
  <si>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</si>
  <si>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</si>
  <si>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</si>
  <si>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</si>
  <si>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</si>
  <si>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</si>
  <si>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</si>
  <si>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</si>
  <si>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</si>
  <si>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1.1 - Modernizácia fariem PRV 2007 - 2013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</si>
  <si>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01.01.2021 - 31.10.2021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</si>
</sst>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64" fontId="0" fillId="0" borderId="0" xfId="2" applyNumberFormat="1" applyFont="1" applyFill="1" applyBorder="1" applyAlignment="1">
      <alignment horizontal="right"/>
    </xf>
    <xf numFmtId="164" fontId="1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>
      <alignment horizontal="right" wrapText="1"/>
    </xf>
  </cellXfs>
  <cellStyles count="4">
    <cellStyle name="Čiarka" xfId="1" builtinId="3"/>
    <cellStyle name="Mena" xfId="2" builtinId="4"/>
    <cellStyle name="Normálna" xfId="0" builtinId="0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600%20Sekcia%20financovania%20podpor/610/odbor%20%20610%20-%20platby/tabulky%20na%20poradu%20mesacne%20+%20tyzdenne%20prehlady/rok%202021%20preh&#318;ad%20mesa&#269;n&#253;/mesacny%20prehlad-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-sumare"/>
    </sheetNames>
    <sheetDataSet>
      <sheetData sheetId="0">
        <row r="58">
          <cell r="E58">
            <v>95541.63</v>
          </cell>
        </row>
        <row r="66">
          <cell r="E66">
            <v>14972.69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ľka1" displayName="Tabuľka1" ref="A8:D80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tabSelected="1" topLeftCell="A2" zoomScaleNormal="100" workbookViewId="0">
      <selection activeCell="F15" sqref="F15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37" t="s">
        <v>75</v>
      </c>
      <c r="B2" s="38"/>
      <c r="C2" s="38"/>
      <c r="D2" s="39"/>
    </row>
    <row r="3" spans="1:13" s="2" customFormat="1" ht="15" customHeight="1" x14ac:dyDescent="0.25">
      <c r="A3" s="40"/>
      <c r="B3" s="41"/>
      <c r="C3" s="41"/>
      <c r="D3" s="42"/>
    </row>
    <row r="4" spans="1:13" s="2" customFormat="1" ht="15" customHeight="1" x14ac:dyDescent="0.25">
      <c r="A4" s="40"/>
      <c r="B4" s="41"/>
      <c r="C4" s="41"/>
      <c r="D4" s="42"/>
    </row>
    <row r="5" spans="1:13" s="2" customFormat="1" ht="15" customHeight="1" x14ac:dyDescent="0.25">
      <c r="A5" s="40"/>
      <c r="B5" s="41"/>
      <c r="C5" s="41"/>
      <c r="D5" s="42"/>
    </row>
    <row r="6" spans="1:13" s="2" customFormat="1" ht="15" customHeight="1" x14ac:dyDescent="0.25">
      <c r="A6" s="40"/>
      <c r="B6" s="41"/>
      <c r="C6" s="41"/>
      <c r="D6" s="42"/>
    </row>
    <row r="7" spans="1:13" ht="15.75" customHeight="1" thickBot="1" x14ac:dyDescent="0.3">
      <c r="A7" s="43"/>
      <c r="B7" s="44"/>
      <c r="C7" s="44"/>
      <c r="D7" s="45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SUM(B10,B39,B55,B78)</f>
        <v>222279425.81000015</v>
      </c>
      <c r="C9" s="25">
        <f>SUM(C10,C39,C55,C78)</f>
        <v>180663892.35250011</v>
      </c>
      <c r="D9" s="26">
        <f>SUM(D10,D39,D55,D78)</f>
        <v>41615533.457500003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SUM(B11:B38)</f>
        <v>156065221.76000014</v>
      </c>
      <c r="C10" s="20">
        <f t="shared" ref="C10:D10" si="0">SUM(C11:C38)</f>
        <v>133435916.51000011</v>
      </c>
      <c r="D10" s="21">
        <f t="shared" si="0"/>
        <v>22629305.25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33528436.52</v>
      </c>
      <c r="C12" s="33">
        <v>33528436.52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18336154.489999998</v>
      </c>
      <c r="C13" s="33">
        <v>18336154.489999998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1295598.23000001</v>
      </c>
      <c r="C14" s="33">
        <v>1295598.23000001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1041750.56</v>
      </c>
      <c r="C15" s="33">
        <v>1041750.56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46"/>
      <c r="C16" s="47"/>
      <c r="D16" s="48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33">
        <v>2536328.7799999998</v>
      </c>
      <c r="C17" s="33">
        <v>2536328.7799999998</v>
      </c>
      <c r="D17" s="34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33">
        <v>16182477.300000099</v>
      </c>
      <c r="C18" s="33">
        <v>16182477.300000099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46">
        <f>Tabuľka1[[#This Row],[Stĺpec3]]+Tabuľka1[[#This Row],[Stĺpec4]]</f>
        <v>0</v>
      </c>
      <c r="C19" s="49">
        <v>0</v>
      </c>
      <c r="D19" s="48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33">
        <v>442143.45</v>
      </c>
      <c r="C20" s="33">
        <v>442143.45</v>
      </c>
      <c r="D20" s="3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33">
        <v>8870.98</v>
      </c>
      <c r="C21" s="33">
        <v>8870.98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33">
        <v>976604.21</v>
      </c>
      <c r="C22" s="33">
        <v>976604.21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33">
        <v>81868.899999999994</v>
      </c>
      <c r="C23" s="33">
        <v>81868.899999999994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33">
        <v>86348.92</v>
      </c>
      <c r="C24" s="33">
        <v>86348.92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33">
        <v>348275.19</v>
      </c>
      <c r="C25" s="33">
        <v>348275.19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33">
        <v>104.44</v>
      </c>
      <c r="C26" s="33">
        <v>104.44</v>
      </c>
      <c r="D26" s="34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33">
        <v>4326387.7400000198</v>
      </c>
      <c r="C27" s="33">
        <v>4326387.7400000198</v>
      </c>
      <c r="D27" s="34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35">
        <v>17280595.550000001</v>
      </c>
      <c r="C29" s="35">
        <v>12761217.74</v>
      </c>
      <c r="D29" s="36">
        <v>4519377.8099999996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35">
        <v>947775.3</v>
      </c>
      <c r="C30" s="35">
        <v>699157.19</v>
      </c>
      <c r="D30" s="36">
        <v>248618.11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35">
        <v>15337487.68</v>
      </c>
      <c r="C31" s="35">
        <v>11276760.35</v>
      </c>
      <c r="D31" s="36">
        <v>4060727.33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35">
        <v>757372.51</v>
      </c>
      <c r="C32" s="35">
        <v>568029.06999999995</v>
      </c>
      <c r="D32" s="36">
        <v>189343.44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35">
        <v>12169833.039999999</v>
      </c>
      <c r="C33" s="35">
        <v>9107803.1999999899</v>
      </c>
      <c r="D33" s="36">
        <v>3062029.84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35">
        <v>719907.24</v>
      </c>
      <c r="C34" s="35">
        <v>539584.22</v>
      </c>
      <c r="D34" s="36">
        <v>180323.02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35">
        <v>23266.560000000001</v>
      </c>
      <c r="C35" s="35">
        <v>17449.900000000001</v>
      </c>
      <c r="D35" s="36">
        <v>5816.66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35">
        <v>26158209.629999999</v>
      </c>
      <c r="C36" s="35">
        <v>19274565.129999999</v>
      </c>
      <c r="D36" s="36">
        <v>6883644.5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8"/>
      <c r="C37" s="6"/>
      <c r="D37" s="13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7" t="s">
        <v>46</v>
      </c>
      <c r="B38" s="35">
        <v>3479424.54</v>
      </c>
      <c r="C38" s="35">
        <v>0</v>
      </c>
      <c r="D38" s="36">
        <v>3479424.54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19" t="s">
        <v>29</v>
      </c>
      <c r="B39" s="20">
        <f>SUM(B40:B54)</f>
        <v>17199566.07</v>
      </c>
      <c r="C39" s="20">
        <f>SUM(C40:C54)</f>
        <v>10586407.84</v>
      </c>
      <c r="D39" s="21">
        <f>SUM(D40:D54)</f>
        <v>6613158.2300000014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f>Tabuľka1[[#This Row],[Stĺpec3]]+Tabuľka1[[#This Row],[Stĺpec4]]</f>
        <v>0</v>
      </c>
      <c r="C40" s="9">
        <v>0</v>
      </c>
      <c r="D40" s="16">
        <v>0</v>
      </c>
      <c r="G40" s="4"/>
      <c r="H40" s="4"/>
      <c r="I40" s="4"/>
      <c r="J40" s="4"/>
      <c r="K40" s="4"/>
      <c r="L40" s="4"/>
      <c r="M40" s="4"/>
    </row>
    <row r="41" spans="1:13" x14ac:dyDescent="0.25">
      <c r="A41" s="29" t="s">
        <v>66</v>
      </c>
      <c r="B41" s="35">
        <v>211520.01</v>
      </c>
      <c r="C41" s="35">
        <v>0</v>
      </c>
      <c r="D41" s="36">
        <v>211520.01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35">
        <v>1583714.85</v>
      </c>
      <c r="C42" s="35">
        <v>0</v>
      </c>
      <c r="D42" s="36">
        <v>1583714.85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5" t="s">
        <v>70</v>
      </c>
      <c r="B43" s="9">
        <f>Tabuľka1[[#This Row],[Stĺpec3]]+Tabuľka1[[#This Row],[Stĺpec4]]</f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v>115998</v>
      </c>
      <c r="C45" s="9">
        <v>0</v>
      </c>
      <c r="D45" s="16">
        <v>115998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35">
        <v>699984.36</v>
      </c>
      <c r="C46" s="35">
        <v>0</v>
      </c>
      <c r="D46" s="36">
        <v>699984.36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f>Tabuľka1[[#This Row],[Stĺpec3]]+Tabuľka1[[#This Row],[Stĺpec4]]</f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27"/>
      <c r="K47" s="4"/>
      <c r="L47" s="4"/>
      <c r="M47" s="4"/>
    </row>
    <row r="48" spans="1:13" s="1" customFormat="1" x14ac:dyDescent="0.25">
      <c r="A48" s="12" t="s">
        <v>32</v>
      </c>
      <c r="B48" s="35">
        <v>2000000</v>
      </c>
      <c r="C48" s="35">
        <v>0</v>
      </c>
      <c r="D48" s="36">
        <v>2000000</v>
      </c>
      <c r="E48" s="2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47</v>
      </c>
      <c r="B49" s="35">
        <v>3531610.02</v>
      </c>
      <c r="C49" s="35">
        <v>2373556.21</v>
      </c>
      <c r="D49" s="36">
        <v>1158053.81</v>
      </c>
      <c r="E49" s="2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33</v>
      </c>
      <c r="B50" s="35">
        <v>2000504.81</v>
      </c>
      <c r="C50" s="35">
        <v>1998987.31</v>
      </c>
      <c r="D50" s="36">
        <v>1517.5</v>
      </c>
      <c r="E50" s="2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64</v>
      </c>
      <c r="B51" s="9">
        <v>1684739.39</v>
      </c>
      <c r="C51" s="8">
        <v>842369.69</v>
      </c>
      <c r="D51" s="16">
        <v>842369.7</v>
      </c>
      <c r="E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3</v>
      </c>
      <c r="B52" s="35">
        <v>4448919.07</v>
      </c>
      <c r="C52" s="35">
        <v>4448919.07</v>
      </c>
      <c r="D52" s="36">
        <v>0</v>
      </c>
      <c r="E52" s="2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2" t="s">
        <v>48</v>
      </c>
      <c r="B53" s="35">
        <v>922575.56</v>
      </c>
      <c r="C53" s="35">
        <v>922575.56</v>
      </c>
      <c r="D53" s="36">
        <v>0</v>
      </c>
      <c r="E53" s="2"/>
      <c r="G53" s="4"/>
      <c r="H53" s="4"/>
      <c r="I53" s="4"/>
      <c r="J53" s="27"/>
      <c r="K53" s="4"/>
      <c r="L53" s="4"/>
      <c r="M53" s="4"/>
    </row>
    <row r="54" spans="1:13" s="1" customFormat="1" ht="15.75" thickBot="1" x14ac:dyDescent="0.3">
      <c r="A54" s="12" t="s">
        <v>72</v>
      </c>
      <c r="B54" s="9">
        <f>Tabuľka1[[#This Row],[Stĺpec3]]+Tabuľka1[[#This Row],[Stĺpec4]]</f>
        <v>0</v>
      </c>
      <c r="C54" s="8">
        <v>0</v>
      </c>
      <c r="D54" s="13">
        <v>0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9" t="s">
        <v>15</v>
      </c>
      <c r="B55" s="20">
        <f>SUM(B56:B77)</f>
        <v>48554241.43</v>
      </c>
      <c r="C55" s="20">
        <f>SUM(C56:C77)</f>
        <v>36296270.590000004</v>
      </c>
      <c r="D55" s="21">
        <f>SUM(D56:D77)</f>
        <v>12257970.84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5" t="s">
        <v>74</v>
      </c>
      <c r="B56" s="33">
        <v>49600.46</v>
      </c>
      <c r="C56" s="33">
        <v>37200.339999999997</v>
      </c>
      <c r="D56" s="34">
        <v>12400.12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ht="15" customHeight="1" x14ac:dyDescent="0.25">
      <c r="A57" s="15" t="s">
        <v>4</v>
      </c>
      <c r="B57" s="33">
        <v>83195.679999999993</v>
      </c>
      <c r="C57" s="33">
        <v>62396.74</v>
      </c>
      <c r="D57" s="34">
        <v>20798.939999999999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x14ac:dyDescent="0.25">
      <c r="A58" s="15" t="s">
        <v>53</v>
      </c>
      <c r="B58" s="33">
        <v>21165</v>
      </c>
      <c r="C58" s="33">
        <v>15873.75</v>
      </c>
      <c r="D58" s="34">
        <v>5291.25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5" t="s">
        <v>65</v>
      </c>
      <c r="B59" s="9">
        <f>Tabuľka1[[#This Row],[Stĺpec3]]+Tabuľka1[[#This Row],[Stĺpec4]]</f>
        <v>0</v>
      </c>
      <c r="C59" s="9">
        <v>0</v>
      </c>
      <c r="D59" s="16">
        <v>0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5</v>
      </c>
      <c r="B60" s="33">
        <v>2589674.71</v>
      </c>
      <c r="C60" s="33">
        <v>1932356.01</v>
      </c>
      <c r="D60" s="34">
        <v>657318.69999999995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7</v>
      </c>
      <c r="B61" s="33">
        <v>3053067.94</v>
      </c>
      <c r="C61" s="33">
        <v>2285941.0699999998</v>
      </c>
      <c r="D61" s="34">
        <v>767126.87</v>
      </c>
      <c r="E61" s="2"/>
      <c r="G61" s="4"/>
      <c r="H61" s="4"/>
      <c r="I61" s="4"/>
      <c r="J61" s="27"/>
      <c r="K61" s="4"/>
      <c r="L61" s="4"/>
      <c r="M61" s="4"/>
    </row>
    <row r="62" spans="1:13" ht="15" customHeight="1" x14ac:dyDescent="0.25">
      <c r="A62" s="15" t="s">
        <v>59</v>
      </c>
      <c r="B62" s="33">
        <v>17357020.23</v>
      </c>
      <c r="C62" s="33">
        <v>13017765.17</v>
      </c>
      <c r="D62" s="34">
        <v>4339255.0599999996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6</v>
      </c>
      <c r="B63" s="33">
        <v>2717757.71</v>
      </c>
      <c r="C63" s="33">
        <v>2038318.29</v>
      </c>
      <c r="D63" s="34">
        <v>679439.42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5" t="s">
        <v>8</v>
      </c>
      <c r="B64" s="33">
        <v>2042370.56</v>
      </c>
      <c r="C64" s="33">
        <v>1531777.89</v>
      </c>
      <c r="D64" s="34">
        <v>510592.67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60</v>
      </c>
      <c r="B65" s="33">
        <v>947017.57</v>
      </c>
      <c r="C65" s="33">
        <v>710263.14</v>
      </c>
      <c r="D65" s="34">
        <v>236754.43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61</v>
      </c>
      <c r="B66" s="33">
        <v>5824392.1299999999</v>
      </c>
      <c r="C66" s="33">
        <v>4368293.9400000004</v>
      </c>
      <c r="D66" s="34">
        <v>1456098.19</v>
      </c>
      <c r="F66" s="1"/>
      <c r="G66" s="4"/>
      <c r="H66" s="4"/>
      <c r="I66" s="4"/>
      <c r="J66" s="4"/>
      <c r="K66" s="4"/>
      <c r="L66" s="4"/>
      <c r="M66" s="4"/>
    </row>
    <row r="67" spans="1:13" s="2" customFormat="1" ht="30" x14ac:dyDescent="0.25">
      <c r="A67" s="15" t="s">
        <v>62</v>
      </c>
      <c r="B67" s="33">
        <v>30631.49</v>
      </c>
      <c r="C67" s="33">
        <v>22973.61</v>
      </c>
      <c r="D67" s="34">
        <v>7657.88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5" t="s">
        <v>45</v>
      </c>
      <c r="B68" s="9">
        <f>Tabuľka1[[#This Row],[Stĺpec3]]+Tabuľka1[[#This Row],[Stĺpec4]]</f>
        <v>0</v>
      </c>
      <c r="C68" s="9">
        <v>0</v>
      </c>
      <c r="D68" s="16">
        <v>0</v>
      </c>
      <c r="F68" s="1"/>
      <c r="G68" s="4"/>
      <c r="H68" s="4"/>
      <c r="I68" s="4"/>
      <c r="J68" s="4"/>
      <c r="K68" s="4"/>
      <c r="L68" s="4"/>
      <c r="M68" s="4"/>
    </row>
    <row r="69" spans="1:13" ht="30" x14ac:dyDescent="0.25">
      <c r="A69" s="15" t="s">
        <v>9</v>
      </c>
      <c r="B69" s="33">
        <v>130310.76</v>
      </c>
      <c r="C69" s="33">
        <v>97733.07</v>
      </c>
      <c r="D69" s="34">
        <v>32577.69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10</v>
      </c>
      <c r="B70" s="33">
        <v>15872.4</v>
      </c>
      <c r="C70" s="33">
        <v>11904.3</v>
      </c>
      <c r="D70" s="34">
        <v>3968.1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63</v>
      </c>
      <c r="B71" s="33">
        <v>1933543.6</v>
      </c>
      <c r="C71" s="33">
        <v>1450157.68</v>
      </c>
      <c r="D71" s="34">
        <v>483385.92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11</v>
      </c>
      <c r="B72" s="33">
        <v>1137171.82</v>
      </c>
      <c r="C72" s="33">
        <v>839348.85</v>
      </c>
      <c r="D72" s="34">
        <v>297822.96999999997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12</v>
      </c>
      <c r="B73" s="9">
        <f>Tabuľka1[[#This Row],[Stĺpec3]]+Tabuľka1[[#This Row],[Stĺpec4]]</f>
        <v>0</v>
      </c>
      <c r="C73" s="9">
        <v>0</v>
      </c>
      <c r="D73" s="16">
        <v>0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13</v>
      </c>
      <c r="B74" s="35">
        <v>88764.67</v>
      </c>
      <c r="C74" s="35">
        <v>54140.36</v>
      </c>
      <c r="D74" s="36">
        <v>34624.31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57</v>
      </c>
      <c r="B75" s="35">
        <v>6355296.8600000003</v>
      </c>
      <c r="C75" s="35">
        <v>4766472.62</v>
      </c>
      <c r="D75" s="36">
        <v>1588824.24</v>
      </c>
      <c r="F75" s="1"/>
      <c r="G75" s="4"/>
      <c r="H75" s="4"/>
      <c r="I75" s="4"/>
      <c r="J75" s="4"/>
      <c r="K75" s="4"/>
      <c r="L75" s="4"/>
      <c r="M75" s="4"/>
    </row>
    <row r="76" spans="1:13" x14ac:dyDescent="0.25">
      <c r="A76" s="15" t="s">
        <v>14</v>
      </c>
      <c r="B76" s="35">
        <v>523512.97</v>
      </c>
      <c r="C76" s="35">
        <v>392634.65</v>
      </c>
      <c r="D76" s="36">
        <v>130878.32</v>
      </c>
    </row>
    <row r="77" spans="1:13" ht="15.75" thickBot="1" x14ac:dyDescent="0.3">
      <c r="A77" s="18" t="s">
        <v>73</v>
      </c>
      <c r="B77" s="35">
        <v>3653874.87</v>
      </c>
      <c r="C77" s="35">
        <v>2660719.11</v>
      </c>
      <c r="D77" s="36">
        <v>993155.76</v>
      </c>
    </row>
    <row r="78" spans="1:13" x14ac:dyDescent="0.25">
      <c r="A78" s="19" t="s">
        <v>30</v>
      </c>
      <c r="B78" s="20">
        <f>SUM(B79:B80)</f>
        <v>460396.55</v>
      </c>
      <c r="C78" s="20">
        <f>SUM(C79:C80)</f>
        <v>345297.41250000003</v>
      </c>
      <c r="D78" s="21">
        <f>SUM(D79:D80)</f>
        <v>115099.1375</v>
      </c>
    </row>
    <row r="79" spans="1:13" x14ac:dyDescent="0.25">
      <c r="A79" s="15" t="s">
        <v>68</v>
      </c>
      <c r="B79" s="9">
        <v>445423.86</v>
      </c>
      <c r="C79" s="9">
        <f>Tabuľka1[[#This Row],[Stĺpec2]]*0.75</f>
        <v>334067.89500000002</v>
      </c>
      <c r="D79" s="16">
        <f>Tabuľka1[[#This Row],[Stĺpec2]]*0.25</f>
        <v>111355.965</v>
      </c>
    </row>
    <row r="80" spans="1:13" ht="15.75" thickBot="1" x14ac:dyDescent="0.3">
      <c r="A80" s="17" t="s">
        <v>16</v>
      </c>
      <c r="B80" s="31">
        <f>'[1]2020-sumare'!$E$66</f>
        <v>14972.69</v>
      </c>
      <c r="C80" s="31">
        <f>Tabuľka1[[#This Row],[Stĺpec2]]*0.75</f>
        <v>11229.5175</v>
      </c>
      <c r="D80" s="32">
        <f>Tabuľka1[[#This Row],[Stĺpec2]]*0.25</f>
        <v>3743.1725000000001</v>
      </c>
    </row>
    <row r="81" spans="1:4" x14ac:dyDescent="0.25">
      <c r="B81" s="30"/>
      <c r="C81" s="30"/>
    </row>
    <row r="82" spans="1:4" x14ac:dyDescent="0.25">
      <c r="A82" s="3"/>
      <c r="B82"/>
      <c r="C82"/>
      <c r="D82"/>
    </row>
    <row r="83" spans="1:4" x14ac:dyDescent="0.25">
      <c r="A83" s="3"/>
      <c r="B83"/>
      <c r="C83"/>
      <c r="D83"/>
    </row>
    <row r="84" spans="1:4" x14ac:dyDescent="0.25">
      <c r="A84" s="3"/>
      <c r="B84"/>
      <c r="C84"/>
      <c r="D84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Maťašová Simona</cp:lastModifiedBy>
  <cp:lastPrinted>2021-10-05T08:21:02Z</cp:lastPrinted>
  <dcterms:created xsi:type="dcterms:W3CDTF">2020-04-21T11:00:10Z</dcterms:created>
  <dcterms:modified xsi:type="dcterms:W3CDTF">2021-12-16T08:46:31Z</dcterms:modified>
</cp:coreProperties>
</file>